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5" windowWidth="25239" windowHeight="11847" activeTab="5"/>
  </bookViews>
  <sheets>
    <sheet name="Copertina" sheetId="18" r:id="rId1"/>
    <sheet name="Budget economico 2017" sheetId="17" r:id="rId2"/>
    <sheet name="Budget investimenti 2017" sheetId="21" r:id="rId3"/>
    <sheet name="Previsione flussi di cassa" sheetId="23" r:id="rId4"/>
    <sheet name="Budget economico 2017-2019" sheetId="20" r:id="rId5"/>
    <sheet name="Budget investimenti 2017-2019" sheetId="22" r:id="rId6"/>
    <sheet name="Preventivo finanziario 2017" sheetId="26" r:id="rId7"/>
    <sheet name="Missioni Programmi" sheetId="27" r:id="rId8"/>
  </sheets>
  <externalReferences>
    <externalReference r:id="rId9"/>
    <externalReference r:id="rId10"/>
    <externalReference r:id="rId11"/>
  </externalReferences>
  <definedNames>
    <definedName name="__123Graph_E" localSheetId="1" hidden="1">[1]PopolazioneStudentesca2003!#REF!</definedName>
    <definedName name="__123Graph_E" localSheetId="4" hidden="1">[1]PopolazioneStudentesca2003!#REF!</definedName>
    <definedName name="__123Graph_E" localSheetId="5" hidden="1">[1]PopolazioneStudentesca2003!#REF!</definedName>
    <definedName name="__123Graph_E" localSheetId="7" hidden="1">[1]PopolazioneStudentesca2003!#REF!</definedName>
    <definedName name="__123Graph_E" localSheetId="6" hidden="1">[2]PopolazioneStudentesca2003!#REF!</definedName>
    <definedName name="__123Graph_E" localSheetId="3" hidden="1">[3]PopolazioneStudentesca2003!#REF!</definedName>
    <definedName name="__123Graph_E" hidden="1">[1]PopolazioneStudentesca2003!#REF!</definedName>
    <definedName name="__123Graph_F" localSheetId="1" hidden="1">[1]PopolazioneStudentesca2003!#REF!</definedName>
    <definedName name="__123Graph_F" localSheetId="4" hidden="1">[1]PopolazioneStudentesca2003!#REF!</definedName>
    <definedName name="__123Graph_F" localSheetId="5" hidden="1">[1]PopolazioneStudentesca2003!#REF!</definedName>
    <definedName name="__123Graph_F" localSheetId="7" hidden="1">[1]PopolazioneStudentesca2003!#REF!</definedName>
    <definedName name="__123Graph_F" localSheetId="6" hidden="1">[2]PopolazioneStudentesca2003!#REF!</definedName>
    <definedName name="__123Graph_F" localSheetId="3" hidden="1">[3]PopolazioneStudentesca2003!#REF!</definedName>
    <definedName name="__123Graph_F" hidden="1">[1]PopolazioneStudentesca2003!#REF!</definedName>
    <definedName name="_xlnm.Print_Area" localSheetId="0">Copertina!$A$1:$N$37</definedName>
    <definedName name="flagdipartimento" localSheetId="1">#REF!</definedName>
    <definedName name="flagdipartimento" localSheetId="4">#REF!</definedName>
    <definedName name="flagdipartimento" localSheetId="5">#REF!</definedName>
    <definedName name="flagdipartimento" localSheetId="0">#REF!</definedName>
    <definedName name="flagdipartimento" localSheetId="7">#REF!</definedName>
    <definedName name="flagdipartimento" localSheetId="6">#REF!</definedName>
    <definedName name="flagdipartimento" localSheetId="3">#REF!</definedName>
    <definedName name="flagdipartimento">#REF!</definedName>
    <definedName name="_xlnm.Print_Titles" localSheetId="1">'Budget economico 2017'!$1:$2</definedName>
    <definedName name="_xlnm.Print_Titles" localSheetId="4">'Budget economico 2017-2019'!$1:$2</definedName>
    <definedName name="_xlnm.Print_Titles" localSheetId="5">'Budget investimenti 2017-2019'!$1:$1</definedName>
    <definedName name="_xlnm.Print_Titles" localSheetId="6">'Preventivo finanziario 2017'!$1:$2</definedName>
    <definedName name="totale0ET00" localSheetId="1">#REF!</definedName>
    <definedName name="totale0ET00" localSheetId="4">#REF!</definedName>
    <definedName name="totale0ET00" localSheetId="5">#REF!</definedName>
    <definedName name="totale0ET00" localSheetId="0">#REF!</definedName>
    <definedName name="totale0ET00" localSheetId="7">#REF!</definedName>
    <definedName name="totale0ET00" localSheetId="6">#REF!</definedName>
    <definedName name="totale0ET00" localSheetId="3">#REF!</definedName>
    <definedName name="totale0ET00">#REF!</definedName>
    <definedName name="ty" localSheetId="4">#REF!</definedName>
    <definedName name="ty" localSheetId="5">#REF!</definedName>
    <definedName name="ty" localSheetId="7">#REF!</definedName>
    <definedName name="ty" localSheetId="6">#REF!</definedName>
    <definedName name="ty" localSheetId="3">#REF!</definedName>
    <definedName name="ty">#REF!</definedName>
    <definedName name="ut2017__1__aggr_sintesi_ammsimulati" localSheetId="1">#REF!</definedName>
    <definedName name="ut2017__1__aggr_sintesi_ammsimulati" localSheetId="4">#REF!</definedName>
    <definedName name="ut2017__1__aggr_sintesi_ammsimulati" localSheetId="5">#REF!</definedName>
    <definedName name="ut2017__1__aggr_sintesi_ammsimulati" localSheetId="7">#REF!</definedName>
    <definedName name="ut2017__1__aggr_sintesi_ammsimulati" localSheetId="6">#REF!</definedName>
    <definedName name="ut2017__1__aggr_sintesi_ammsimulati">#REF!</definedName>
    <definedName name="ut2017__2__aggr_sintesi_ubudget_SOLO_INVEST" localSheetId="1">#REF!</definedName>
    <definedName name="ut2017__2__aggr_sintesi_ubudget_SOLO_INVEST" localSheetId="4">#REF!</definedName>
    <definedName name="ut2017__2__aggr_sintesi_ubudget_SOLO_INVEST" localSheetId="5">#REF!</definedName>
    <definedName name="ut2017__2__aggr_sintesi_ubudget_SOLO_INVEST" localSheetId="7">#REF!</definedName>
    <definedName name="ut2017__2__aggr_sintesi_ubudget_SOLO_INVEST" localSheetId="6">#REF!</definedName>
    <definedName name="ut2017__2__aggr_sintesi_ubudget_SOLO_INVEST">#REF!</definedName>
    <definedName name="ut2017__3__aggr_sinstesi_ammortamento_ubudget" localSheetId="1">#REF!</definedName>
    <definedName name="ut2017__3__aggr_sinstesi_ammortamento_ubudget" localSheetId="4">#REF!</definedName>
    <definedName name="ut2017__3__aggr_sinstesi_ammortamento_ubudget" localSheetId="5">#REF!</definedName>
    <definedName name="ut2017__3__aggr_sinstesi_ammortamento_ubudget" localSheetId="7">#REF!</definedName>
    <definedName name="ut2017__3__aggr_sinstesi_ammortamento_ubudget" localSheetId="6">#REF!</definedName>
    <definedName name="ut2017__3__aggr_sinstesi_ammortamento_ubudget">#REF!</definedName>
  </definedNames>
  <calcPr calcId="145621"/>
</workbook>
</file>

<file path=xl/calcChain.xml><?xml version="1.0" encoding="utf-8"?>
<calcChain xmlns="http://schemas.openxmlformats.org/spreadsheetml/2006/main">
  <c r="C62" i="17" l="1"/>
  <c r="C29" i="17"/>
  <c r="C63" i="17" s="1"/>
  <c r="C82" i="17" s="1"/>
  <c r="D16" i="23"/>
  <c r="C86" i="26" l="1"/>
  <c r="C67" i="26"/>
  <c r="C35" i="26"/>
  <c r="C19" i="26"/>
  <c r="C17" i="26" s="1"/>
  <c r="C8" i="26"/>
  <c r="C6" i="26" s="1"/>
  <c r="C42" i="26" l="1"/>
  <c r="C46" i="26"/>
  <c r="C93" i="26" s="1"/>
  <c r="N23" i="22" l="1"/>
  <c r="M23" i="22"/>
  <c r="L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K8" i="22"/>
  <c r="K7" i="22"/>
  <c r="J23" i="22"/>
  <c r="I23" i="22"/>
  <c r="H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23" i="22" s="1"/>
  <c r="K23" i="22" l="1"/>
  <c r="F23" i="22"/>
  <c r="E23" i="22"/>
  <c r="D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D21" i="21"/>
  <c r="E21" i="21"/>
  <c r="F21" i="21"/>
  <c r="C7" i="21"/>
  <c r="C11" i="21"/>
  <c r="C15" i="21"/>
  <c r="C19" i="21"/>
  <c r="C20" i="21"/>
  <c r="C18" i="21"/>
  <c r="C17" i="21"/>
  <c r="C16" i="21"/>
  <c r="C14" i="21"/>
  <c r="C13" i="21"/>
  <c r="C12" i="21"/>
  <c r="C10" i="21"/>
  <c r="C9" i="21"/>
  <c r="C8" i="21"/>
  <c r="C6" i="21"/>
  <c r="C5" i="21"/>
  <c r="C23" i="22" l="1"/>
  <c r="C21" i="21"/>
  <c r="E86" i="20" l="1"/>
  <c r="D86" i="20"/>
  <c r="E62" i="20"/>
  <c r="D62" i="20"/>
  <c r="C62" i="20"/>
  <c r="E29" i="20"/>
  <c r="D29" i="20"/>
  <c r="C29" i="20"/>
  <c r="C63" i="20" l="1"/>
  <c r="C82" i="20" s="1"/>
</calcChain>
</file>

<file path=xl/sharedStrings.xml><?xml version="1.0" encoding="utf-8"?>
<sst xmlns="http://schemas.openxmlformats.org/spreadsheetml/2006/main" count="655" uniqueCount="400">
  <si>
    <t>A.10.10.10</t>
  </si>
  <si>
    <t>IMMOBILIZZAZIONI IMMATERIALI</t>
  </si>
  <si>
    <t>A.10.10.10.10</t>
  </si>
  <si>
    <t>Costi di impianto, di ampliamento e di sviluppo</t>
  </si>
  <si>
    <t>A.10.10.10.20</t>
  </si>
  <si>
    <t>Diritti di brevetto e diritti di utilizzazione delle opere di ingegno</t>
  </si>
  <si>
    <t>A.10.10.10.30</t>
  </si>
  <si>
    <t>Concessioni, licenze, marchi, e diritti simili</t>
  </si>
  <si>
    <t>A.10.10.10.40</t>
  </si>
  <si>
    <t>Immobilizzazioni immateriali in corso e acconti</t>
  </si>
  <si>
    <t>A.10.10.10.90</t>
  </si>
  <si>
    <t>Altre immobilizzazioni immateriali</t>
  </si>
  <si>
    <t>A.10.10.20</t>
  </si>
  <si>
    <t>IMMOBILIZZAZIONI MATERIALI</t>
  </si>
  <si>
    <t>A.10.10.20.10</t>
  </si>
  <si>
    <t>Terreni e fabbricati</t>
  </si>
  <si>
    <t>A.10.10.20.20</t>
  </si>
  <si>
    <t>Impianti e attrezzature</t>
  </si>
  <si>
    <t>A.10.10.20.30</t>
  </si>
  <si>
    <t>Attrezzature scientifiche</t>
  </si>
  <si>
    <t>A.10.10.20.40</t>
  </si>
  <si>
    <t>Patrimonio librario, opere d'arte, d'antiquariato e museali</t>
  </si>
  <si>
    <t>A.10.10.20.50</t>
  </si>
  <si>
    <t>Mobili e arredi</t>
  </si>
  <si>
    <t>A.10.10.20.60</t>
  </si>
  <si>
    <t>Immobilizzazioni materiali in corso e acconti</t>
  </si>
  <si>
    <t>A.10.10.20.70</t>
  </si>
  <si>
    <t>Altre immobilizzazioni materiali</t>
  </si>
  <si>
    <t>A.10.10.30</t>
  </si>
  <si>
    <t>IMMOBILIZZAZIONI FINANZIARIE</t>
  </si>
  <si>
    <t>A.10.10.30.10</t>
  </si>
  <si>
    <t>Immobilizzazioni finanziarie</t>
  </si>
  <si>
    <t>A.30.10</t>
  </si>
  <si>
    <t>COSTI OPERATIVI</t>
  </si>
  <si>
    <t>A.30.10.10</t>
  </si>
  <si>
    <t>COSTI DEL PERSONALE</t>
  </si>
  <si>
    <t>A.30.10.10.10</t>
  </si>
  <si>
    <t>Costi del personale dedicato alla ricerca e alla didattica</t>
  </si>
  <si>
    <t>A.30.10.10.10.10</t>
  </si>
  <si>
    <t>Personale docente e ricercatore</t>
  </si>
  <si>
    <t>A.30.10.10.10.20</t>
  </si>
  <si>
    <t>Collaborazioni scientifiche (collaboratori, assegnisti, ecc)</t>
  </si>
  <si>
    <t>A.30.10.10.10.30</t>
  </si>
  <si>
    <t>Docenti a contratto</t>
  </si>
  <si>
    <t>A.30.10.10.10.40</t>
  </si>
  <si>
    <t>Esperti linguistici</t>
  </si>
  <si>
    <t>A.30.10.10.10.50</t>
  </si>
  <si>
    <t>Altro personale dedicato alla didattica e alla ricerca</t>
  </si>
  <si>
    <t>A.30.10.10.10.99</t>
  </si>
  <si>
    <t>Costi del personale dedicato alla ricerca e alla didattica - previsione progetti</t>
  </si>
  <si>
    <t>A.30.10.10.20</t>
  </si>
  <si>
    <t>Costi del personale dirigente e tecnico-amministrativo</t>
  </si>
  <si>
    <t>A.30.10.20</t>
  </si>
  <si>
    <t>COSTI DELLA GESTIONE CORRENTE</t>
  </si>
  <si>
    <t>A.30.10.20.10</t>
  </si>
  <si>
    <t xml:space="preserve">Costi per sostegno agli studenti </t>
  </si>
  <si>
    <t>A.30.10.20.15</t>
  </si>
  <si>
    <t>Costi per il diritto allo studio</t>
  </si>
  <si>
    <t>A.30.10.20.20</t>
  </si>
  <si>
    <t>Costi per la ricerca e l’attività editoriale</t>
  </si>
  <si>
    <t>A.30.10.20.25</t>
  </si>
  <si>
    <t>Trasferimenti a partner di progetti coordinati</t>
  </si>
  <si>
    <t>A.30.10.20.30</t>
  </si>
  <si>
    <t>Acquisto materiale consumo per laboratori</t>
  </si>
  <si>
    <t>A.30.10.20.35</t>
  </si>
  <si>
    <t>Variazione rimanenze di materiale di consumo per laboratori</t>
  </si>
  <si>
    <t>A.30.10.20.40</t>
  </si>
  <si>
    <t>Acquisto di libri, periodici e materiale bibliografico</t>
  </si>
  <si>
    <t>A.30.10.20.45</t>
  </si>
  <si>
    <t>Acquisto di servizi e collaborazioni tecnico gestionali</t>
  </si>
  <si>
    <t>A.30.10.20.50</t>
  </si>
  <si>
    <t>Acquisto altri materiali</t>
  </si>
  <si>
    <t>A.30.10.20.55</t>
  </si>
  <si>
    <t>Variazione delle rimanenze di materiali di consumo e di altri materiali</t>
  </si>
  <si>
    <t>A.30.10.20.60</t>
  </si>
  <si>
    <t>Costi per godimento beni di terzi</t>
  </si>
  <si>
    <t>A.30.10.20.90</t>
  </si>
  <si>
    <t>Altri costi</t>
  </si>
  <si>
    <t>A.30.10.30</t>
  </si>
  <si>
    <t>AMMORTAMENTI E SVALUTAZIONI</t>
  </si>
  <si>
    <t>A.30.10.30.10</t>
  </si>
  <si>
    <t>Ammortamenti immobilizzazioni immateriali</t>
  </si>
  <si>
    <t>A.30.10.30.20</t>
  </si>
  <si>
    <t>Ammortamenti immobilizzazioni materiali</t>
  </si>
  <si>
    <t>A.30.10.30.30</t>
  </si>
  <si>
    <t>Svalutazioni immobilizzazioni</t>
  </si>
  <si>
    <t>A.30.10.30.40</t>
  </si>
  <si>
    <t>Svalutazioni dei crediti compresi nell’attivo circolante e nelle disponibilità liquide</t>
  </si>
  <si>
    <t>A.30.10.40</t>
  </si>
  <si>
    <t>ACCANTONAMENTI PER RISCHI E ONERI</t>
  </si>
  <si>
    <t>A.30.10.50</t>
  </si>
  <si>
    <t>ONERI DIVERSI DI GESTIONE</t>
  </si>
  <si>
    <t>A.30.20.10.10.10</t>
  </si>
  <si>
    <t>Interessi ed altri oneri finanziari</t>
  </si>
  <si>
    <t>A.30.20.10.10.20</t>
  </si>
  <si>
    <t>Perdite su cambi</t>
  </si>
  <si>
    <t>A.30.30.10</t>
  </si>
  <si>
    <t>Svalutazioni</t>
  </si>
  <si>
    <t>A.30.40.10</t>
  </si>
  <si>
    <t>Oneri straordinari</t>
  </si>
  <si>
    <t>A.30.50.10</t>
  </si>
  <si>
    <t>Imposte sul reddito dell'esercizio correnti,differite, anticipate</t>
  </si>
  <si>
    <t>A.40.10</t>
  </si>
  <si>
    <t>PROVENTI OPERATIVI</t>
  </si>
  <si>
    <t>A.40.10.10</t>
  </si>
  <si>
    <t>PROVENTI PROPRI</t>
  </si>
  <si>
    <t>A.40.10.10.10</t>
  </si>
  <si>
    <t>Proventi per la didattica</t>
  </si>
  <si>
    <t>A.40.10.10.20</t>
  </si>
  <si>
    <t>Proventi da Ricerche commissionate e trasferimento tecnologico</t>
  </si>
  <si>
    <t>A.40.10.10.30</t>
  </si>
  <si>
    <t>Proventi da Ricerche con finanziamenti competitivi</t>
  </si>
  <si>
    <t>A.40.10.20</t>
  </si>
  <si>
    <t>CONTRIBUTI</t>
  </si>
  <si>
    <t>A.40.10.20.10</t>
  </si>
  <si>
    <t>Contributi MIUR e altre Amministrazioni centrali</t>
  </si>
  <si>
    <t>A.40.10.20.20</t>
  </si>
  <si>
    <t>Contributi Regioni e Province autonome</t>
  </si>
  <si>
    <t>A.40.10.20.30</t>
  </si>
  <si>
    <t>Contributi altre Amministrazioni locali</t>
  </si>
  <si>
    <t>A.40.10.20.40</t>
  </si>
  <si>
    <t>Contributi Unione Europea e altri Organismi Internazionali</t>
  </si>
  <si>
    <t>A.40.10.20.50</t>
  </si>
  <si>
    <t>Contributi da altre Università</t>
  </si>
  <si>
    <t>A.40.10.20.60</t>
  </si>
  <si>
    <t>Contributi da altri soggetti pubblici</t>
  </si>
  <si>
    <t>A.40.10.20.70</t>
  </si>
  <si>
    <t>Contributi da soggetti privati</t>
  </si>
  <si>
    <t>A.40.10.30</t>
  </si>
  <si>
    <t>PROVENTI PER ATTIVITA' ASSISTENZIALE</t>
  </si>
  <si>
    <t>A.40.10.40</t>
  </si>
  <si>
    <t xml:space="preserve">PROVENTI PER GESTIONE DIRETTA INTERVENTI PER IL DIRITTO ALLO STUDIO </t>
  </si>
  <si>
    <t>A.40.10.50</t>
  </si>
  <si>
    <t>ALTRI PROVENTI E RICAVI DIVERSI</t>
  </si>
  <si>
    <t>Utilizzo di riserve di Patrimonio Netto derivanti dalla contabilità finanziaria</t>
  </si>
  <si>
    <t>A.40.10.60</t>
  </si>
  <si>
    <t>VARIAZIONE RIMANENZE</t>
  </si>
  <si>
    <t>A.40.10.70</t>
  </si>
  <si>
    <t>INCREMENTO DELLE IMMOBILIZZAZIONI PER LAVORI INTERNI</t>
  </si>
  <si>
    <t>Proventi finanziari</t>
  </si>
  <si>
    <t>A.40.20.10.10.10</t>
  </si>
  <si>
    <t>A.40.20.10.10.20</t>
  </si>
  <si>
    <t>Utili su cambi</t>
  </si>
  <si>
    <t>A.40.30.10</t>
  </si>
  <si>
    <t>Rivalutazioni</t>
  </si>
  <si>
    <t>A.40.40.10</t>
  </si>
  <si>
    <t>Proventi straordinari</t>
  </si>
  <si>
    <t>A.40.90</t>
  </si>
  <si>
    <t>CODICE</t>
  </si>
  <si>
    <t>TOTALE PROVENTI OPERATIVI (A)</t>
  </si>
  <si>
    <t>TOTALE COSTI OPERATIVI (B)</t>
  </si>
  <si>
    <t>DIFFERENZA TRA PROVENTI E COSTI OPERATIVI (A-B)</t>
  </si>
  <si>
    <t>RISULTATO A PAREGGIO</t>
  </si>
  <si>
    <t>DIREZIONE GENERALE</t>
  </si>
  <si>
    <t xml:space="preserve">      </t>
  </si>
  <si>
    <t>AREA FINANZA, PROGRAMMAZIONE  E CONTROLLO</t>
  </si>
  <si>
    <t>Servizio Bilancio e Contabilità Amministrazione Centrale</t>
  </si>
  <si>
    <t>BUDGET ECONOMICO esercizio 2017</t>
  </si>
  <si>
    <t>PROVENTI ED ONERI FINANZIARI (C)</t>
  </si>
  <si>
    <t>RETTIFICHE DI VALORE DI ATTIVITA FINANZIARIE (D)</t>
  </si>
  <si>
    <t>PROVENTI ED ONERI STRAORDINARI (E)</t>
  </si>
  <si>
    <t>IMPOSTE SUL REDDITO  CORRENTI, DIFFERITE ED ANTICIPATE (F)</t>
  </si>
  <si>
    <t>RISULTATO ECONOMICO PRESUNTO</t>
  </si>
  <si>
    <t>BUDGET ECONOMICO triennio 2017-2019</t>
  </si>
  <si>
    <t>TOTALE GENERALE</t>
  </si>
  <si>
    <t>VOCE</t>
  </si>
  <si>
    <t>Importo investimento</t>
  </si>
  <si>
    <t>B) FONTI DI FINANZIAMENTO</t>
  </si>
  <si>
    <t>I) CONTRIBUTI DA TERZI FINALIZZATI (in conto capitale e/o conto impianti)</t>
  </si>
  <si>
    <t>II) RISORSE DA INDEBITAMENTO</t>
  </si>
  <si>
    <t>III) RISORSE PROPRIE</t>
  </si>
  <si>
    <t>A) INVESTIMENTI / IMPIEGHI</t>
  </si>
  <si>
    <t>Esercizio 2017</t>
  </si>
  <si>
    <t>Esercizio 2018</t>
  </si>
  <si>
    <t>Esercizio 2019</t>
  </si>
  <si>
    <t>BUDGET DEGLI INVESTIMENTI esercizio 2017</t>
  </si>
  <si>
    <t>A) INVESTIMENTI IMPIEGHI</t>
  </si>
  <si>
    <t>PREVISIONE FLUSSI DI CASSA</t>
  </si>
  <si>
    <t>+ incasso per accensione mutuo</t>
  </si>
  <si>
    <t>- pagamenti della gestione corrente</t>
  </si>
  <si>
    <t>- pagamenti in c/capitale - nuovi investimenti</t>
  </si>
  <si>
    <t>- rimborso quota capitale mutui</t>
  </si>
  <si>
    <t>Previsione flussi di cassa esercizio 2017</t>
  </si>
  <si>
    <t>Fondo di cassa stimato 1 gennaio 2017</t>
  </si>
  <si>
    <t>+ incassi complessivi 2017</t>
  </si>
  <si>
    <t>Fondo di cassa stimato al 31 dicembre 2017</t>
  </si>
  <si>
    <t>Bilancio preventivo unico d'Ateneo non autorizzatorio in contabilità finanziaria</t>
  </si>
  <si>
    <t>Entrate</t>
  </si>
  <si>
    <t xml:space="preserve">Livello </t>
  </si>
  <si>
    <t xml:space="preserve"> Descrizione</t>
  </si>
  <si>
    <t>Importo</t>
  </si>
  <si>
    <t>Avanzo di amministrazione esercizio precedente</t>
  </si>
  <si>
    <t>E.I</t>
  </si>
  <si>
    <t>ENTRATE CORRENTI</t>
  </si>
  <si>
    <t xml:space="preserve">E.I.i </t>
  </si>
  <si>
    <t>Entrate contributive</t>
  </si>
  <si>
    <t xml:space="preserve">E.I.ii </t>
  </si>
  <si>
    <t>Entrate derivanti da trasferimenti correnti</t>
  </si>
  <si>
    <t xml:space="preserve">E.I.ii.1 </t>
  </si>
  <si>
    <t>da MIUR e altre Amministrazioni centrali</t>
  </si>
  <si>
    <t>E.I.ii.2</t>
  </si>
  <si>
    <t>da Regioni e Province autonome</t>
  </si>
  <si>
    <t>E.I.ii.3</t>
  </si>
  <si>
    <t>da altre Amministrazioni locali</t>
  </si>
  <si>
    <t>E.I.ii.4</t>
  </si>
  <si>
    <t>da U.E. e altri Organismi internazionali</t>
  </si>
  <si>
    <t>E.I.ii.5</t>
  </si>
  <si>
    <t>da Università</t>
  </si>
  <si>
    <t>E.I.ii.6</t>
  </si>
  <si>
    <t>da altri (pubblici)</t>
  </si>
  <si>
    <t>E.I.ii.7</t>
  </si>
  <si>
    <t>da altri (privati)</t>
  </si>
  <si>
    <t xml:space="preserve">E.I.iii </t>
  </si>
  <si>
    <t>Altre Entrate</t>
  </si>
  <si>
    <t xml:space="preserve">E.II </t>
  </si>
  <si>
    <t>ENTRATE IN CONTO CAPITALE</t>
  </si>
  <si>
    <t xml:space="preserve">E.II.i </t>
  </si>
  <si>
    <t>Alienazione di beni patrimoniali</t>
  </si>
  <si>
    <t xml:space="preserve">E.II.ii </t>
  </si>
  <si>
    <t>Entrate derivanti da trasferimenti in conto capitale</t>
  </si>
  <si>
    <t xml:space="preserve">E.II.ii.1 </t>
  </si>
  <si>
    <t>E.II.ii.2</t>
  </si>
  <si>
    <t>E.II.ii.3</t>
  </si>
  <si>
    <t>E.II.ii.4</t>
  </si>
  <si>
    <t>E.II.ii.5</t>
  </si>
  <si>
    <t>E.II.ii.6</t>
  </si>
  <si>
    <t>E.II.ii.7</t>
  </si>
  <si>
    <t xml:space="preserve">E.II.iii </t>
  </si>
  <si>
    <t>Entrate derivanti da contributi agli investimenti</t>
  </si>
  <si>
    <t xml:space="preserve">E.II.iii.1 </t>
  </si>
  <si>
    <t>E.II.iii.2</t>
  </si>
  <si>
    <t>E.II.iii.3</t>
  </si>
  <si>
    <t>E.II.iii.4</t>
  </si>
  <si>
    <t>E.II.iii.5</t>
  </si>
  <si>
    <t>E.II.iii.6</t>
  </si>
  <si>
    <t>E.II.iii.7</t>
  </si>
  <si>
    <t xml:space="preserve">E.III </t>
  </si>
  <si>
    <t>ENTRATE DA RIDUZIONI DI ATTIVITA’ FINANZIARIE</t>
  </si>
  <si>
    <t xml:space="preserve">E.III.i </t>
  </si>
  <si>
    <t>Alienazioni di attività finanziarie</t>
  </si>
  <si>
    <t>E.III.ii</t>
  </si>
  <si>
    <t>Riscossione di crediti</t>
  </si>
  <si>
    <t xml:space="preserve">E.III.iii </t>
  </si>
  <si>
    <t>Altre entrate per riduzioni di attività finanziarie</t>
  </si>
  <si>
    <t xml:space="preserve">E.IV </t>
  </si>
  <si>
    <t>ACCENSIONE DI PRESTITI</t>
  </si>
  <si>
    <t xml:space="preserve">E.V </t>
  </si>
  <si>
    <t>ANTICIPAZIONI DA ISTITUTO CASSIERE</t>
  </si>
  <si>
    <t xml:space="preserve">E.VI </t>
  </si>
  <si>
    <t>PARTITE DI GIRO E ENTRATE PER CONTO TERZI</t>
  </si>
  <si>
    <t>Totale entrate</t>
  </si>
  <si>
    <t>Uscite</t>
  </si>
  <si>
    <t>Disavanzo di Amministrazione esercizio precedente</t>
  </si>
  <si>
    <t xml:space="preserve">U.I </t>
  </si>
  <si>
    <t>USCITE CORRENTI</t>
  </si>
  <si>
    <t>U.I.i</t>
  </si>
  <si>
    <t>Oneri per il personale</t>
  </si>
  <si>
    <t xml:space="preserve">U.I.i.1 </t>
  </si>
  <si>
    <t>Personale docente e ricercatore a tempo indeterminato</t>
  </si>
  <si>
    <t>U.I.i.2</t>
  </si>
  <si>
    <t>Personale tecnico-amministrativo a tempo indeterminato</t>
  </si>
  <si>
    <t>U.I.i.3</t>
  </si>
  <si>
    <t>Personale docente e ricercatore a tempo determinato</t>
  </si>
  <si>
    <t>U.I.i.4</t>
  </si>
  <si>
    <t>Personale tecnico-amministrativo a tempo determinato</t>
  </si>
  <si>
    <t>U.I.i.5</t>
  </si>
  <si>
    <t>Contributi a carico ente</t>
  </si>
  <si>
    <t>U.I.i.6</t>
  </si>
  <si>
    <t>Altro personale e relativi oneri</t>
  </si>
  <si>
    <t xml:space="preserve">U.I.ii </t>
  </si>
  <si>
    <t>Interventi a favore degli studenti</t>
  </si>
  <si>
    <t>U.I.iii</t>
  </si>
  <si>
    <t>Beni di consumo, servizi e altre spese</t>
  </si>
  <si>
    <t xml:space="preserve">U.I.iii.1 </t>
  </si>
  <si>
    <t>Beni di consumo e servizi</t>
  </si>
  <si>
    <t>U.I.iii.2</t>
  </si>
  <si>
    <t>Altre spese</t>
  </si>
  <si>
    <t xml:space="preserve">U.I.iiii </t>
  </si>
  <si>
    <t>Trasferimenti correnti</t>
  </si>
  <si>
    <t xml:space="preserve">U.I.iiii.1 </t>
  </si>
  <si>
    <t>a MIUR e altre Amministrazioni centrali</t>
  </si>
  <si>
    <t>U.I.iiii.2</t>
  </si>
  <si>
    <t>a Regioni e Province autonome</t>
  </si>
  <si>
    <t>U.I.iiii.3</t>
  </si>
  <si>
    <t>a altre Amministrazioni locali</t>
  </si>
  <si>
    <t>U.I.iiii.4</t>
  </si>
  <si>
    <t xml:space="preserve"> a U.E. e altri Organismi internazionali</t>
  </si>
  <si>
    <t>U.I.iiii.5</t>
  </si>
  <si>
    <t>a Università</t>
  </si>
  <si>
    <t>U.I.iiii.6</t>
  </si>
  <si>
    <t>a altri (pubblici)</t>
  </si>
  <si>
    <t>U.I.iiii.7</t>
  </si>
  <si>
    <t>a altri (privati)</t>
  </si>
  <si>
    <t xml:space="preserve">U.II </t>
  </si>
  <si>
    <t>Versamenti al bilancio dello Stato</t>
  </si>
  <si>
    <t xml:space="preserve">U.III </t>
  </si>
  <si>
    <t>USCITE IN CONTO CAPITALE</t>
  </si>
  <si>
    <t xml:space="preserve">U.III.i </t>
  </si>
  <si>
    <t>Investimenti in ricerca</t>
  </si>
  <si>
    <t xml:space="preserve">U.III.ii </t>
  </si>
  <si>
    <t>Acquisizione beni durevoli</t>
  </si>
  <si>
    <t xml:space="preserve">U.III.iii </t>
  </si>
  <si>
    <t>Trasferimenti in conto capitale</t>
  </si>
  <si>
    <t xml:space="preserve">U.III.iii.1 </t>
  </si>
  <si>
    <t>U.III.iii.2</t>
  </si>
  <si>
    <t>U.III.iii.3</t>
  </si>
  <si>
    <t>U.III.iii.4</t>
  </si>
  <si>
    <t>a U.E. e altri Organismi internazionali</t>
  </si>
  <si>
    <t>U.III.iii.5</t>
  </si>
  <si>
    <t>U.III.iii.6</t>
  </si>
  <si>
    <t>U.III.iii.7</t>
  </si>
  <si>
    <t xml:space="preserve">U.III.iiii </t>
  </si>
  <si>
    <t>Contributi agli investimenti</t>
  </si>
  <si>
    <t xml:space="preserve">U.III.iiii.1 </t>
  </si>
  <si>
    <t>U.III.iiii.2</t>
  </si>
  <si>
    <t>U.III.iiii.3</t>
  </si>
  <si>
    <t>U.III.iiii.4</t>
  </si>
  <si>
    <t>U.III.iiii.5</t>
  </si>
  <si>
    <t>U.III.iiii.6</t>
  </si>
  <si>
    <t>U.III.iiii.7</t>
  </si>
  <si>
    <t xml:space="preserve">U.IV </t>
  </si>
  <si>
    <t>SPESE PER INCREMENTO DI ATTIVITA’ FINANZIARIE</t>
  </si>
  <si>
    <t>U.IV.i</t>
  </si>
  <si>
    <t>Acquisizione di attività finanziarie</t>
  </si>
  <si>
    <t xml:space="preserve">U.IV.ii </t>
  </si>
  <si>
    <t>Concessione di crediti</t>
  </si>
  <si>
    <t xml:space="preserve">U.IV.iii </t>
  </si>
  <si>
    <t>Altre spese per incremento di attività finanziarie</t>
  </si>
  <si>
    <t xml:space="preserve">U.V </t>
  </si>
  <si>
    <t>RIMBORSO DI PRESTITI</t>
  </si>
  <si>
    <t xml:space="preserve">U.VI </t>
  </si>
  <si>
    <t>CHIUSURA DI ANTICIPAZIONI DELL’ISTITUTO CASSIERE</t>
  </si>
  <si>
    <t xml:space="preserve">U.VII </t>
  </si>
  <si>
    <t>PARTITE DI GIRO E SPESE PER CONTO TERZI</t>
  </si>
  <si>
    <t>Totale uscite</t>
  </si>
  <si>
    <t>A.40.10.30.10</t>
  </si>
  <si>
    <t>Proventi per attività assistenziale</t>
  </si>
  <si>
    <t>Proventi per gestione diretta interventi per il diritto allo studio</t>
  </si>
  <si>
    <t>A.40.10.40.10</t>
  </si>
  <si>
    <t xml:space="preserve">Variazione rimanenze </t>
  </si>
  <si>
    <t>A.40.10.60.10</t>
  </si>
  <si>
    <t>Incremento delle immobilizzazioni per lavori interni</t>
  </si>
  <si>
    <t>A.40.10.70.10</t>
  </si>
  <si>
    <t>A.40.10.50.10</t>
  </si>
  <si>
    <t>Proventi per attività diverse commissionate in conto terzi</t>
  </si>
  <si>
    <t>A.40.10.50.20</t>
  </si>
  <si>
    <t>Attività agricola</t>
  </si>
  <si>
    <t>A.40.10.50.50</t>
  </si>
  <si>
    <t>Altri proventi</t>
  </si>
  <si>
    <t>Accantonamenti per rischi e oneri</t>
  </si>
  <si>
    <t>A.30.10.40.10</t>
  </si>
  <si>
    <t>Oneri diversi di gestione</t>
  </si>
  <si>
    <t>A.30.10.50.10</t>
  </si>
  <si>
    <t>A.30.30.10.10</t>
  </si>
  <si>
    <t>A.40.30.10.10</t>
  </si>
  <si>
    <t>A.40.40.10.10</t>
  </si>
  <si>
    <t>A.30.40.10.10</t>
  </si>
  <si>
    <t>A.30.50.10.10</t>
  </si>
  <si>
    <t>BUDGET DEGLI INVESTIMENTI triennio 2017-2019</t>
  </si>
  <si>
    <t>esercizio 2017</t>
  </si>
  <si>
    <t>A.40.90.10.10</t>
  </si>
  <si>
    <t>Utilizzo Riserve di Patrimonio Netto derivanti dalla contabilità economico-patrimoniale</t>
  </si>
  <si>
    <t>UTILIZZO RISERVE DI PATRIMONIO NETTO DERIVANTI DALLA CONTABILITA' ECONOMICO-PATRIMONIALE</t>
  </si>
  <si>
    <t>A.40.90.10</t>
  </si>
  <si>
    <t>A.40.10.50.50.90</t>
  </si>
  <si>
    <t>PROSPETTO CLASSIFICAZIONE SPESA PER MISSIONE E PROGRAMMI</t>
  </si>
  <si>
    <t>Missioni</t>
  </si>
  <si>
    <t>Programmi</t>
  </si>
  <si>
    <t>Classificazione COFOG (II livello)</t>
  </si>
  <si>
    <t>Definizione COFOG (II livello)</t>
  </si>
  <si>
    <t>Ricerca e Innovazione</t>
  </si>
  <si>
    <t>Ricerca scientifica e tecnologica di base</t>
  </si>
  <si>
    <t>01.4</t>
  </si>
  <si>
    <t>Ricerca di base</t>
  </si>
  <si>
    <t>Ricerca scientifica e tecnologica applicata</t>
  </si>
  <si>
    <t>04.8</t>
  </si>
  <si>
    <t>R&amp;S per gli affari economici</t>
  </si>
  <si>
    <t>07.5</t>
  </si>
  <si>
    <t>R&amp;S per la sanità</t>
  </si>
  <si>
    <t>Istruzione universitaria</t>
  </si>
  <si>
    <t>Sistema universitario e formazione post universitaria</t>
  </si>
  <si>
    <t>09.4</t>
  </si>
  <si>
    <t>Istruzione superiore</t>
  </si>
  <si>
    <t>Diritto allo studio nell'istruzione universitaria</t>
  </si>
  <si>
    <t>09.6</t>
  </si>
  <si>
    <t>Servizi Ausiliari all'istruzione</t>
  </si>
  <si>
    <t>Tutela della salute</t>
  </si>
  <si>
    <t>Assistenza in materia sanitaria</t>
  </si>
  <si>
    <t>07.3</t>
  </si>
  <si>
    <t>Servizi ospedalieri</t>
  </si>
  <si>
    <t>Assistenza in materia veterinaria</t>
  </si>
  <si>
    <t>07.4</t>
  </si>
  <si>
    <t>Servizi di sanità pubblica</t>
  </si>
  <si>
    <t>Servizi istituzionali e generali delle amministrazioni pubbliche</t>
  </si>
  <si>
    <t>Indirizzo politico</t>
  </si>
  <si>
    <t>09.8</t>
  </si>
  <si>
    <t>Istruzione non altrove classificato</t>
  </si>
  <si>
    <t>Servizi e affari generali per le amministrazioni</t>
  </si>
  <si>
    <t>Fondi da ripartire</t>
  </si>
  <si>
    <t>Fondi da assegnare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</si>
</sst>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$&quot;* #,##0_);_(&quot;$&quot;* \(#,##0\);_(&quot;$&quot;* &quot;-&quot;_);_(@_)"/>
    <numFmt numFmtId="167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20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2"/>
      <name val="Arial"/>
      <family val="2"/>
    </font>
    <font>
      <i/>
      <sz val="8"/>
      <name val="Times New Roman"/>
      <family val="1"/>
    </font>
    <font>
      <sz val="8"/>
      <name val="Times New Roman"/>
      <family val="1"/>
    </font>
    <font>
      <sz val="11"/>
      <name val="Calibri"/>
      <family val="2"/>
      <scheme val="minor"/>
    </font>
    <font>
      <b/>
      <sz val="14"/>
      <color rgb="FF9B0014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rgb="FF9B0014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B001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9B00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9B001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6" fillId="0" borderId="0" applyNumberFormat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/>
    <xf numFmtId="0" fontId="0" fillId="0" borderId="0" xfId="0" applyFont="1" applyAlignment="1"/>
    <xf numFmtId="43" fontId="0" fillId="0" borderId="0" xfId="0" applyNumberFormat="1" applyAlignment="1"/>
    <xf numFmtId="43" fontId="7" fillId="0" borderId="0" xfId="1" applyFont="1" applyAlignment="1">
      <alignment horizontal="left"/>
    </xf>
    <xf numFmtId="0" fontId="6" fillId="0" borderId="0" xfId="12" applyBorder="1"/>
    <xf numFmtId="0" fontId="6" fillId="0" borderId="0" xfId="12"/>
    <xf numFmtId="0" fontId="11" fillId="0" borderId="0" xfId="12" applyFont="1" applyBorder="1" applyAlignment="1"/>
    <xf numFmtId="0" fontId="13" fillId="0" borderId="0" xfId="12" applyFont="1" applyAlignment="1">
      <alignment horizontal="right"/>
    </xf>
    <xf numFmtId="0" fontId="6" fillId="2" borderId="0" xfId="12" applyFill="1" applyBorder="1"/>
    <xf numFmtId="0" fontId="16" fillId="0" borderId="0" xfId="0" applyFont="1" applyAlignment="1"/>
    <xf numFmtId="0" fontId="17" fillId="0" borderId="0" xfId="0" applyFont="1" applyAlignment="1"/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43" fontId="3" fillId="3" borderId="2" xfId="1" applyFont="1" applyFill="1" applyBorder="1" applyAlignment="1">
      <alignment horizontal="right" vertical="center"/>
    </xf>
    <xf numFmtId="0" fontId="15" fillId="0" borderId="7" xfId="0" applyFont="1" applyBorder="1"/>
    <xf numFmtId="0" fontId="3" fillId="3" borderId="3" xfId="0" applyFont="1" applyFill="1" applyBorder="1" applyAlignment="1">
      <alignment vertical="center"/>
    </xf>
    <xf numFmtId="43" fontId="15" fillId="0" borderId="7" xfId="1" applyFont="1" applyBorder="1"/>
    <xf numFmtId="0" fontId="3" fillId="3" borderId="3" xfId="0" applyFont="1" applyFill="1" applyBorder="1" applyAlignment="1">
      <alignment horizontal="left" vertical="center"/>
    </xf>
    <xf numFmtId="0" fontId="4" fillId="0" borderId="2" xfId="0" applyFont="1" applyBorder="1" applyAlignment="1"/>
    <xf numFmtId="43" fontId="4" fillId="0" borderId="2" xfId="1" applyFont="1" applyBorder="1" applyAlignment="1"/>
    <xf numFmtId="0" fontId="3" fillId="0" borderId="2" xfId="0" applyFont="1" applyBorder="1" applyAlignment="1"/>
    <xf numFmtId="43" fontId="3" fillId="0" borderId="2" xfId="1" applyFont="1" applyBorder="1" applyAlignment="1"/>
    <xf numFmtId="43" fontId="17" fillId="0" borderId="0" xfId="1" applyFont="1" applyAlignment="1"/>
    <xf numFmtId="0" fontId="0" fillId="0" borderId="2" xfId="0" applyFont="1" applyBorder="1" applyAlignment="1"/>
    <xf numFmtId="43" fontId="0" fillId="0" borderId="2" xfId="1" applyFont="1" applyBorder="1" applyAlignment="1"/>
    <xf numFmtId="0" fontId="1" fillId="0" borderId="0" xfId="0" applyFont="1" applyAlignment="1">
      <alignment horizontal="center"/>
    </xf>
    <xf numFmtId="0" fontId="19" fillId="2" borderId="1" xfId="5" applyNumberFormat="1" applyFont="1" applyFill="1" applyBorder="1" applyAlignment="1" applyProtection="1">
      <alignment horizontal="left" vertical="center"/>
    </xf>
    <xf numFmtId="0" fontId="19" fillId="2" borderId="1" xfId="5" applyNumberFormat="1" applyFont="1" applyFill="1" applyBorder="1" applyAlignment="1" applyProtection="1">
      <alignment horizontal="center" vertical="center"/>
    </xf>
    <xf numFmtId="0" fontId="20" fillId="0" borderId="2" xfId="0" applyFont="1" applyBorder="1" applyAlignment="1"/>
    <xf numFmtId="43" fontId="20" fillId="0" borderId="2" xfId="1" applyFont="1" applyBorder="1" applyAlignment="1"/>
    <xf numFmtId="0" fontId="20" fillId="0" borderId="0" xfId="0" applyFont="1" applyAlignment="1"/>
    <xf numFmtId="167" fontId="3" fillId="3" borderId="3" xfId="1" applyNumberFormat="1" applyFont="1" applyFill="1" applyBorder="1" applyAlignment="1">
      <alignment horizontal="right" vertical="center"/>
    </xf>
    <xf numFmtId="43" fontId="20" fillId="0" borderId="0" xfId="0" applyNumberFormat="1" applyFont="1" applyAlignment="1"/>
    <xf numFmtId="0" fontId="3" fillId="3" borderId="5" xfId="0" applyFont="1" applyFill="1" applyBorder="1" applyAlignment="1">
      <alignment vertical="center"/>
    </xf>
    <xf numFmtId="0" fontId="2" fillId="0" borderId="2" xfId="12" applyFont="1" applyBorder="1"/>
    <xf numFmtId="43" fontId="21" fillId="0" borderId="2" xfId="16" applyFont="1" applyBorder="1"/>
    <xf numFmtId="43" fontId="22" fillId="0" borderId="6" xfId="12" applyNumberFormat="1" applyFont="1" applyBorder="1"/>
    <xf numFmtId="43" fontId="22" fillId="0" borderId="2" xfId="12" applyNumberFormat="1" applyFont="1" applyBorder="1"/>
    <xf numFmtId="43" fontId="3" fillId="3" borderId="5" xfId="0" applyNumberFormat="1" applyFont="1" applyFill="1" applyBorder="1" applyAlignment="1">
      <alignment vertical="center"/>
    </xf>
    <xf numFmtId="0" fontId="19" fillId="2" borderId="1" xfId="5" applyNumberFormat="1" applyFont="1" applyFill="1" applyBorder="1" applyAlignment="1" applyProtection="1">
      <alignment horizontal="center" vertical="center" wrapText="1"/>
    </xf>
    <xf numFmtId="0" fontId="1" fillId="0" borderId="2" xfId="12" applyFont="1" applyBorder="1"/>
    <xf numFmtId="43" fontId="14" fillId="0" borderId="2" xfId="16" applyFont="1" applyBorder="1"/>
    <xf numFmtId="0" fontId="1" fillId="0" borderId="0" xfId="0" applyFont="1"/>
    <xf numFmtId="43" fontId="14" fillId="0" borderId="3" xfId="16" applyFont="1" applyBorder="1"/>
    <xf numFmtId="43" fontId="1" fillId="0" borderId="6" xfId="16" applyFont="1" applyBorder="1"/>
    <xf numFmtId="43" fontId="1" fillId="0" borderId="11" xfId="16" applyFont="1" applyBorder="1"/>
    <xf numFmtId="43" fontId="1" fillId="0" borderId="2" xfId="16" applyFont="1" applyBorder="1"/>
    <xf numFmtId="43" fontId="1" fillId="0" borderId="3" xfId="16" applyFont="1" applyBorder="1"/>
    <xf numFmtId="43" fontId="14" fillId="0" borderId="6" xfId="12" applyNumberFormat="1" applyFont="1" applyBorder="1"/>
    <xf numFmtId="0" fontId="14" fillId="0" borderId="0" xfId="12" applyFont="1"/>
    <xf numFmtId="0" fontId="4" fillId="0" borderId="0" xfId="0" applyFont="1" applyAlignment="1"/>
    <xf numFmtId="0" fontId="19" fillId="2" borderId="5" xfId="5" applyNumberFormat="1" applyFont="1" applyFill="1" applyBorder="1" applyAlignment="1" applyProtection="1">
      <alignment horizontal="center" vertical="center"/>
    </xf>
    <xf numFmtId="0" fontId="1" fillId="0" borderId="2" xfId="12" applyFont="1" applyBorder="1" applyAlignment="1">
      <alignment wrapText="1"/>
    </xf>
    <xf numFmtId="0" fontId="15" fillId="0" borderId="7" xfId="0" applyFont="1" applyBorder="1" applyAlignment="1">
      <alignment wrapText="1"/>
    </xf>
    <xf numFmtId="0" fontId="6" fillId="0" borderId="8" xfId="12" applyBorder="1"/>
    <xf numFmtId="0" fontId="23" fillId="0" borderId="8" xfId="12" applyFont="1" applyBorder="1" applyAlignment="1"/>
    <xf numFmtId="0" fontId="0" fillId="0" borderId="0" xfId="0" applyAlignment="1">
      <alignment horizontal="center"/>
    </xf>
    <xf numFmtId="0" fontId="15" fillId="0" borderId="14" xfId="0" applyFont="1" applyBorder="1" applyAlignment="1"/>
    <xf numFmtId="0" fontId="15" fillId="0" borderId="15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0" fontId="19" fillId="2" borderId="5" xfId="5" applyNumberFormat="1" applyFont="1" applyFill="1" applyBorder="1" applyAlignment="1" applyProtection="1">
      <alignment horizontal="center" vertical="center" wrapText="1"/>
    </xf>
    <xf numFmtId="0" fontId="19" fillId="2" borderId="3" xfId="5" applyNumberFormat="1" applyFont="1" applyFill="1" applyBorder="1" applyAlignment="1" applyProtection="1">
      <alignment horizontal="center" vertical="center"/>
    </xf>
    <xf numFmtId="0" fontId="0" fillId="0" borderId="0" xfId="0" applyBorder="1"/>
    <xf numFmtId="43" fontId="0" fillId="0" borderId="0" xfId="1" applyFont="1" applyBorder="1"/>
    <xf numFmtId="49" fontId="0" fillId="0" borderId="0" xfId="0" applyNumberFormat="1" applyBorder="1"/>
    <xf numFmtId="0" fontId="4" fillId="0" borderId="4" xfId="0" applyFont="1" applyBorder="1" applyAlignment="1"/>
    <xf numFmtId="0" fontId="0" fillId="0" borderId="4" xfId="0" applyBorder="1"/>
    <xf numFmtId="43" fontId="4" fillId="0" borderId="4" xfId="1" applyFont="1" applyBorder="1"/>
    <xf numFmtId="43" fontId="0" fillId="0" borderId="0" xfId="0" applyNumberFormat="1"/>
    <xf numFmtId="0" fontId="4" fillId="0" borderId="0" xfId="0" applyFont="1" applyBorder="1" applyAlignment="1"/>
    <xf numFmtId="43" fontId="4" fillId="0" borderId="0" xfId="1" applyFont="1" applyBorder="1"/>
    <xf numFmtId="0" fontId="15" fillId="0" borderId="0" xfId="0" applyFont="1" applyBorder="1" applyAlignment="1">
      <alignment horizontal="center"/>
    </xf>
    <xf numFmtId="0" fontId="2" fillId="0" borderId="0" xfId="0" applyFont="1"/>
    <xf numFmtId="4" fontId="14" fillId="0" borderId="0" xfId="0" applyNumberFormat="1" applyFont="1"/>
    <xf numFmtId="0" fontId="14" fillId="0" borderId="0" xfId="0" applyFont="1"/>
    <xf numFmtId="0" fontId="26" fillId="0" borderId="7" xfId="0" applyFont="1" applyBorder="1"/>
    <xf numFmtId="43" fontId="26" fillId="0" borderId="7" xfId="1" applyFont="1" applyBorder="1"/>
    <xf numFmtId="0" fontId="2" fillId="0" borderId="2" xfId="0" applyFont="1" applyBorder="1" applyAlignment="1"/>
    <xf numFmtId="43" fontId="2" fillId="0" borderId="2" xfId="1" applyFont="1" applyBorder="1" applyAlignment="1"/>
    <xf numFmtId="0" fontId="26" fillId="0" borderId="2" xfId="0" applyFont="1" applyBorder="1"/>
    <xf numFmtId="0" fontId="3" fillId="3" borderId="5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0" fillId="0" borderId="0" xfId="0" applyFont="1" applyBorder="1" applyAlignment="1"/>
    <xf numFmtId="0" fontId="26" fillId="0" borderId="19" xfId="0" applyFont="1" applyBorder="1"/>
    <xf numFmtId="0" fontId="2" fillId="0" borderId="0" xfId="0" applyFont="1" applyBorder="1" applyAlignment="1"/>
    <xf numFmtId="0" fontId="26" fillId="0" borderId="0" xfId="0" applyFont="1" applyBorder="1"/>
    <xf numFmtId="43" fontId="26" fillId="0" borderId="3" xfId="1" applyFont="1" applyBorder="1"/>
    <xf numFmtId="0" fontId="2" fillId="0" borderId="22" xfId="0" applyFont="1" applyBorder="1"/>
    <xf numFmtId="0" fontId="26" fillId="0" borderId="3" xfId="0" applyFont="1" applyBorder="1"/>
    <xf numFmtId="43" fontId="3" fillId="3" borderId="5" xfId="1" applyFont="1" applyFill="1" applyBorder="1" applyAlignment="1">
      <alignment horizontal="right" vertical="center"/>
    </xf>
    <xf numFmtId="43" fontId="14" fillId="0" borderId="0" xfId="0" applyNumberFormat="1" applyFont="1"/>
    <xf numFmtId="0" fontId="3" fillId="3" borderId="20" xfId="0" applyFont="1" applyFill="1" applyBorder="1" applyAlignment="1">
      <alignment horizontal="left" vertical="center"/>
    </xf>
    <xf numFmtId="43" fontId="14" fillId="0" borderId="2" xfId="12" applyNumberFormat="1" applyFont="1" applyBorder="1"/>
    <xf numFmtId="0" fontId="0" fillId="0" borderId="0" xfId="0" applyAlignment="1">
      <alignment horizontal="center" vertical="center"/>
    </xf>
    <xf numFmtId="0" fontId="6" fillId="0" borderId="0" xfId="12" applyAlignment="1">
      <alignment horizontal="center" vertical="center"/>
    </xf>
    <xf numFmtId="0" fontId="18" fillId="4" borderId="0" xfId="12" applyFont="1" applyFill="1" applyBorder="1" applyAlignment="1">
      <alignment horizontal="center"/>
    </xf>
    <xf numFmtId="0" fontId="0" fillId="4" borderId="0" xfId="0" applyFill="1"/>
    <xf numFmtId="0" fontId="6" fillId="4" borderId="0" xfId="12" applyFill="1"/>
    <xf numFmtId="0" fontId="2" fillId="0" borderId="23" xfId="0" applyFont="1" applyBorder="1" applyAlignment="1">
      <alignment horizontal="center"/>
    </xf>
    <xf numFmtId="0" fontId="0" fillId="0" borderId="3" xfId="0" applyFont="1" applyBorder="1" applyAlignment="1"/>
    <xf numFmtId="0" fontId="0" fillId="0" borderId="4" xfId="0" applyFont="1" applyBorder="1" applyAlignment="1"/>
    <xf numFmtId="43" fontId="0" fillId="0" borderId="3" xfId="1" applyFont="1" applyBorder="1" applyAlignment="1"/>
    <xf numFmtId="0" fontId="2" fillId="0" borderId="23" xfId="0" applyFont="1" applyBorder="1"/>
    <xf numFmtId="0" fontId="2" fillId="0" borderId="0" xfId="0" applyFont="1" applyAlignment="1"/>
    <xf numFmtId="43" fontId="4" fillId="0" borderId="0" xfId="1" applyFont="1" applyAlignment="1"/>
    <xf numFmtId="0" fontId="0" fillId="0" borderId="8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3" fontId="0" fillId="0" borderId="8" xfId="0" applyNumberFormat="1" applyBorder="1"/>
    <xf numFmtId="0" fontId="8" fillId="2" borderId="0" xfId="12" applyFont="1" applyFill="1" applyBorder="1" applyAlignment="1">
      <alignment horizontal="right"/>
    </xf>
    <xf numFmtId="0" fontId="9" fillId="2" borderId="0" xfId="12" applyFont="1" applyFill="1" applyBorder="1" applyAlignment="1">
      <alignment horizontal="right"/>
    </xf>
    <xf numFmtId="0" fontId="10" fillId="2" borderId="0" xfId="12" applyFont="1" applyFill="1" applyBorder="1" applyAlignment="1">
      <alignment horizontal="right"/>
    </xf>
    <xf numFmtId="0" fontId="12" fillId="0" borderId="0" xfId="12" applyFont="1" applyBorder="1" applyAlignment="1">
      <alignment horizontal="left" vertical="top" wrapText="1"/>
    </xf>
    <xf numFmtId="0" fontId="18" fillId="4" borderId="0" xfId="0" applyFont="1" applyFill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8" fillId="0" borderId="9" xfId="12" applyFont="1" applyBorder="1" applyAlignment="1">
      <alignment horizontal="center" vertical="center"/>
    </xf>
    <xf numFmtId="0" fontId="18" fillId="0" borderId="13" xfId="12" applyFont="1" applyBorder="1" applyAlignment="1">
      <alignment horizontal="center" vertical="center"/>
    </xf>
    <xf numFmtId="0" fontId="18" fillId="0" borderId="10" xfId="12" applyFont="1" applyBorder="1" applyAlignment="1">
      <alignment horizontal="center" vertical="center"/>
    </xf>
    <xf numFmtId="0" fontId="19" fillId="2" borderId="0" xfId="5" applyNumberFormat="1" applyFont="1" applyFill="1" applyBorder="1" applyAlignment="1" applyProtection="1">
      <alignment horizontal="center" vertical="center"/>
    </xf>
    <xf numFmtId="0" fontId="15" fillId="0" borderId="19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7" fillId="4" borderId="0" xfId="12" applyFont="1" applyFill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23" fillId="0" borderId="13" xfId="12" applyFont="1" applyBorder="1" applyAlignment="1">
      <alignment horizontal="center"/>
    </xf>
    <xf numFmtId="0" fontId="23" fillId="0" borderId="10" xfId="12" applyFont="1" applyBorder="1" applyAlignment="1">
      <alignment horizontal="center"/>
    </xf>
    <xf numFmtId="0" fontId="23" fillId="0" borderId="9" xfId="12" applyFont="1" applyBorder="1" applyAlignment="1">
      <alignment horizontal="center"/>
    </xf>
    <xf numFmtId="0" fontId="24" fillId="4" borderId="0" xfId="0" applyFont="1" applyFill="1" applyBorder="1" applyAlignment="1">
      <alignment horizontal="center" vertical="center"/>
    </xf>
    <xf numFmtId="0" fontId="25" fillId="2" borderId="20" xfId="17" applyNumberFormat="1" applyFont="1" applyFill="1" applyBorder="1" applyAlignment="1" applyProtection="1">
      <alignment horizontal="center" vertical="center"/>
    </xf>
    <xf numFmtId="0" fontId="25" fillId="2" borderId="18" xfId="17" applyNumberFormat="1" applyFont="1" applyFill="1" applyBorder="1" applyAlignment="1" applyProtection="1">
      <alignment horizontal="center" vertical="center"/>
    </xf>
    <xf numFmtId="0" fontId="25" fillId="2" borderId="21" xfId="17" applyNumberFormat="1" applyFont="1" applyFill="1" applyBorder="1" applyAlignment="1" applyProtection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</cellXfs>
  <cellStyles count="19">
    <cellStyle name="Migliaia" xfId="1" builtinId="3"/>
    <cellStyle name="Migliaia (0)_datiesportatidacia" xfId="2"/>
    <cellStyle name="Migliaia 2" xfId="3"/>
    <cellStyle name="Migliaia 2 2" xfId="16"/>
    <cellStyle name="Migliaia 3" xfId="11"/>
    <cellStyle name="Normale" xfId="0" builtinId="0"/>
    <cellStyle name="Normale 2" xfId="4"/>
    <cellStyle name="Normale 2 2" xfId="12"/>
    <cellStyle name="Normale 2 2 2" xfId="14"/>
    <cellStyle name="Normale 2 3" xfId="13"/>
    <cellStyle name="Normale 3" xfId="5"/>
    <cellStyle name="Normale 3 2" xfId="15"/>
    <cellStyle name="Normale 3 2 2" xfId="17"/>
    <cellStyle name="Normale 4" xfId="6"/>
    <cellStyle name="Normale 4 2" xfId="7"/>
    <cellStyle name="Normale 4 3" xfId="8"/>
    <cellStyle name="Normale 4 4" xfId="9"/>
    <cellStyle name="Normale 5" xfId="18"/>
    <cellStyle name="Valuta (0)_datiesportatidacia" xfId="10"/>
  </cellStyles>
  <dxfs count="0"/>
  <tableStyles count="0" defaultTableStyle="TableStyleMedium2" defaultPivotStyle="PivotStyleLight16"/>
  <colors>
    <mruColors>
      <color rgb="FF9B0014"/>
      <color rgb="FFCCECFF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35</xdr:row>
      <xdr:rowOff>114300</xdr:rowOff>
    </xdr:from>
    <xdr:to>
      <xdr:col>13</xdr:col>
      <xdr:colOff>581025</xdr:colOff>
      <xdr:row>35</xdr:row>
      <xdr:rowOff>114300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5876925"/>
          <a:ext cx="8486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17</xdr:row>
      <xdr:rowOff>57151</xdr:rowOff>
    </xdr:from>
    <xdr:to>
      <xdr:col>12</xdr:col>
      <xdr:colOff>66675</xdr:colOff>
      <xdr:row>27</xdr:row>
      <xdr:rowOff>104777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1285875" y="2981326"/>
          <a:ext cx="6096000" cy="15906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 eaLnBrk="1" fontAlgn="base" hangingPunct="1"/>
          <a:r>
            <a:rPr lang="it-IT" sz="2400" b="1">
              <a:effectLst/>
              <a:latin typeface="+mn-lt"/>
              <a:ea typeface="+mn-ea"/>
              <a:cs typeface="+mn-cs"/>
            </a:rPr>
            <a:t>BILANCIO UNICO DI ATENEO DI PREVISIONE </a:t>
          </a:r>
          <a:endParaRPr lang="it-IT" sz="2400">
            <a:effectLst/>
          </a:endParaRPr>
        </a:p>
        <a:p>
          <a:pPr algn="ctr" rtl="0" eaLnBrk="1" fontAlgn="base" hangingPunct="1"/>
          <a:r>
            <a:rPr lang="it-IT" sz="2400" b="1">
              <a:effectLst/>
              <a:latin typeface="+mn-lt"/>
              <a:ea typeface="+mn-ea"/>
              <a:cs typeface="+mn-cs"/>
            </a:rPr>
            <a:t>ANNUALE AUTORIZZATORIO 2017</a:t>
          </a:r>
          <a:endParaRPr lang="it-IT" sz="2400">
            <a:effectLst/>
          </a:endParaRPr>
        </a:p>
        <a:p>
          <a:pPr algn="ctr" rtl="0" eaLnBrk="1" fontAlgn="base" hangingPunct="1"/>
          <a:r>
            <a:rPr lang="it-IT" sz="2400" b="1">
              <a:effectLst/>
              <a:latin typeface="+mn-lt"/>
              <a:ea typeface="+mn-ea"/>
              <a:cs typeface="+mn-cs"/>
            </a:rPr>
            <a:t> e triennale 2017-2019</a:t>
          </a:r>
          <a:endParaRPr lang="it-IT" sz="2400">
            <a:effectLst/>
          </a:endParaRPr>
        </a:p>
      </xdr:txBody>
    </xdr:sp>
    <xdr:clientData/>
  </xdr:twoCellAnchor>
  <xdr:twoCellAnchor>
    <xdr:from>
      <xdr:col>0</xdr:col>
      <xdr:colOff>228600</xdr:colOff>
      <xdr:row>1</xdr:row>
      <xdr:rowOff>9525</xdr:rowOff>
    </xdr:from>
    <xdr:to>
      <xdr:col>4</xdr:col>
      <xdr:colOff>600075</xdr:colOff>
      <xdr:row>7</xdr:row>
      <xdr:rowOff>76200</xdr:rowOff>
    </xdr:to>
    <xdr:pic>
      <xdr:nvPicPr>
        <xdr:cNvPr id="4" name="Picture 4" descr="SigilloLogoLAST_WhiteO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1925"/>
          <a:ext cx="28098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ilancio\CONSUNTIVI\Conto%20consuntivo%202003\ALLEGATI\ALLEGAT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ancio\BUDGET%202015-2017\Preventivo%20FINANZIARIO\bilancio\CONSUNTIVI\Conto%20consuntivo%202003\ALLEGATI\ALLEGAT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ancio\CONSUNTIVI\Conto%20consuntivo%202003\ALLEGATI\ALLEGA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ERTINA"/>
      <sheetName val="ELENCO"/>
      <sheetName val="PopolazioneStudentesca2003"/>
      <sheetName val="EvoluzioneImmatricolazioni"/>
      <sheetName val="Tasse"/>
      <sheetName val="Contrib.Didattica"/>
      <sheetName val="UlssIntegrazioniStipendi"/>
      <sheetName val="Diplomi"/>
      <sheetName val="FittiAttivi"/>
      <sheetName val="BorsePostLauream"/>
      <sheetName val="MobilitàDottorati"/>
      <sheetName val="SpeseTelefoniche"/>
      <sheetName val="Fitti Passivi"/>
      <sheetName val="SpesePulizie(Riepilogo)"/>
      <sheetName val="SpesePulizie(Dettaglio)"/>
      <sheetName val="FondoDotazione"/>
      <sheetName val="FondoDotaz(grafico)"/>
      <sheetName val="FunzionamentoBiblioteche"/>
      <sheetName val="FunzBiblio(grafico)"/>
      <sheetName val="ContribStraordinari"/>
      <sheetName val="FondiEx60%"/>
      <sheetName val="AttrezzatureScientifiche"/>
      <sheetName val="PRIN"/>
      <sheetName val="FIRB"/>
      <sheetName val="ProgRicercaAteneo"/>
      <sheetName val="GiovaniRicercatori"/>
      <sheetName val="SpesePersonale03"/>
      <sheetName val="DebitiCrediti(copertina)"/>
      <sheetName val="CreditiDebiti31122003"/>
      <sheetName val="CreditiDebitiEsPrecedenti"/>
      <sheetName val="Immobili"/>
      <sheetName val="PatrimonioDemaniale"/>
      <sheetName val="ManutenzioneStraord"/>
      <sheetName val="StruttureAttivate"/>
      <sheetName val="Riassegnazioni(copertina)"/>
      <sheetName val="Riassegnazioni al 2004"/>
      <sheetName val="AttivitàSanitarie"/>
      <sheetName val="RiassBorsePostLaurem"/>
      <sheetName val="CooperazInternaz"/>
      <sheetName val="Attr.Autom.Imp-SpeseInformatica"/>
      <sheetName val="AcquistoImmobili"/>
      <sheetName val="ManutStraordinaria"/>
      <sheetName val="Dotazione"/>
      <sheetName val="CopertinaBilancio"/>
      <sheetName val="Entrate"/>
      <sheetName val="Uscite"/>
      <sheetName val="SituazioneAmministrativ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ERTINA"/>
      <sheetName val="ELENCO"/>
      <sheetName val="PopolazioneStudentesca2003"/>
      <sheetName val="EvoluzioneImmatricolazioni"/>
      <sheetName val="Tasse"/>
      <sheetName val="Contrib.Didattica"/>
      <sheetName val="UlssIntegrazioniStipendi"/>
      <sheetName val="Diplomi"/>
      <sheetName val="FittiAttivi"/>
      <sheetName val="BorsePostLauream"/>
      <sheetName val="MobilitàDottorati"/>
      <sheetName val="SpeseTelefoniche"/>
      <sheetName val="Fitti Passivi"/>
      <sheetName val="SpesePulizie(Riepilogo)"/>
      <sheetName val="SpesePulizie(Dettaglio)"/>
      <sheetName val="FondoDotazione"/>
      <sheetName val="FondoDotaz(grafico)"/>
      <sheetName val="FunzionamentoBiblioteche"/>
      <sheetName val="FunzBiblio(grafico)"/>
      <sheetName val="ContribStraordinari"/>
      <sheetName val="FondiEx60%"/>
      <sheetName val="AttrezzatureScientifiche"/>
      <sheetName val="PRIN"/>
      <sheetName val="FIRB"/>
      <sheetName val="ProgRicercaAteneo"/>
      <sheetName val="GiovaniRicercatori"/>
      <sheetName val="SpesePersonale03"/>
      <sheetName val="DebitiCrediti(copertina)"/>
      <sheetName val="CreditiDebiti31122003"/>
      <sheetName val="CreditiDebitiEsPrecedenti"/>
      <sheetName val="Immobili"/>
      <sheetName val="PatrimonioDemaniale"/>
      <sheetName val="ManutenzioneStraord"/>
      <sheetName val="StruttureAttivate"/>
      <sheetName val="Riassegnazioni(copertina)"/>
      <sheetName val="Riassegnazioni al 2004"/>
      <sheetName val="AttivitàSanitarie"/>
      <sheetName val="RiassBorsePostLaurem"/>
      <sheetName val="CooperazInternaz"/>
      <sheetName val="Attr.Autom.Imp-SpeseInformatica"/>
      <sheetName val="AcquistoImmobili"/>
      <sheetName val="ManutStraordinaria"/>
      <sheetName val="Dotazione"/>
      <sheetName val="CopertinaBilancio"/>
      <sheetName val="Entrate"/>
      <sheetName val="Uscite"/>
      <sheetName val="SituazioneAmministrativ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ERTINA"/>
      <sheetName val="ELENCO"/>
      <sheetName val="PopolazioneStudentesca2003"/>
      <sheetName val="EvoluzioneImmatricolazioni"/>
      <sheetName val="Tasse"/>
      <sheetName val="Contrib.Didattica"/>
      <sheetName val="UlssIntegrazioniStipendi"/>
      <sheetName val="Diplomi"/>
      <sheetName val="FittiAttivi"/>
      <sheetName val="BorsePostLauream"/>
      <sheetName val="MobilitàDottorati"/>
      <sheetName val="SpeseTelefoniche"/>
      <sheetName val="Fitti Passivi"/>
      <sheetName val="SpesePulizie(Riepilogo)"/>
      <sheetName val="SpesePulizie(Dettaglio)"/>
      <sheetName val="FondoDotazione"/>
      <sheetName val="FondoDotaz(grafico)"/>
      <sheetName val="FunzionamentoBiblioteche"/>
      <sheetName val="FunzBiblio(grafico)"/>
      <sheetName val="ContribStraordinari"/>
      <sheetName val="FondiEx60%"/>
      <sheetName val="AttrezzatureScientifiche"/>
      <sheetName val="PRIN"/>
      <sheetName val="FIRB"/>
      <sheetName val="ProgRicercaAteneo"/>
      <sheetName val="GiovaniRicercatori"/>
      <sheetName val="SpesePersonale03"/>
      <sheetName val="DebitiCrediti(copertina)"/>
      <sheetName val="CreditiDebiti31122003"/>
      <sheetName val="CreditiDebitiEsPrecedenti"/>
      <sheetName val="Immobili"/>
      <sheetName val="PatrimonioDemaniale"/>
      <sheetName val="ManutenzioneStraord"/>
      <sheetName val="StruttureAttivate"/>
      <sheetName val="Riassegnazioni(copertina)"/>
      <sheetName val="Riassegnazioni al 2004"/>
      <sheetName val="AttivitàSanitarie"/>
      <sheetName val="RiassBorsePostLaurem"/>
      <sheetName val="CooperazInternaz"/>
      <sheetName val="Attr.Autom.Imp-SpeseInformatica"/>
      <sheetName val="AcquistoImmobili"/>
      <sheetName val="ManutStraordinaria"/>
      <sheetName val="Dotazione"/>
      <sheetName val="CopertinaBilancio"/>
      <sheetName val="Entrate"/>
      <sheetName val="Uscite"/>
      <sheetName val="SituazioneAmministrativ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zoomScaleNormal="100" workbookViewId="0">
      <selection activeCell="B14" sqref="B14"/>
    </sheetView>
  </sheetViews>
  <sheetFormatPr defaultColWidth="9.109375" defaultRowHeight="12.45" x14ac:dyDescent="0.2"/>
  <cols>
    <col min="1" max="16384" width="9.109375" style="6"/>
  </cols>
  <sheetData>
    <row r="1" spans="1:14" s="5" customFormat="1" ht="12.8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5" customFormat="1" ht="12.8" x14ac:dyDescent="0.2">
      <c r="A2" s="9" t="s">
        <v>154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5" customFormat="1" ht="25.55" x14ac:dyDescent="0.35">
      <c r="A3" s="9"/>
      <c r="B3" s="9"/>
      <c r="C3" s="9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14" s="5" customFormat="1" ht="12.8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5" customFormat="1" ht="12.8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s="5" customFormat="1" ht="15.05" x14ac:dyDescent="0.2">
      <c r="A6" s="9"/>
      <c r="B6" s="9"/>
      <c r="C6" s="112" t="s">
        <v>153</v>
      </c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</row>
    <row r="7" spans="1:14" s="5" customFormat="1" ht="15.05" x14ac:dyDescent="0.2">
      <c r="A7" s="9"/>
      <c r="B7" s="9"/>
      <c r="C7" s="113" t="s">
        <v>155</v>
      </c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</row>
    <row r="8" spans="1:14" s="5" customFormat="1" ht="15.75" x14ac:dyDescent="0.3">
      <c r="A8" s="9"/>
      <c r="B8" s="9"/>
      <c r="C8" s="113" t="s">
        <v>156</v>
      </c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4" ht="12.8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15.05" x14ac:dyDescent="0.2">
      <c r="A10" s="5"/>
      <c r="B10" s="5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2.8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12.8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12.8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12.8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2.8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12.8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12.8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12.8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12.8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12.8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12.8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12.8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12.8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ht="12.8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12.8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12.8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12.8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12.8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12.8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ht="12.8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ht="12.8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ht="12.8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12.8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ht="12.8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ht="12.8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ht="12.8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56.3" customHeight="1" x14ac:dyDescent="0.2">
      <c r="A37" s="114"/>
      <c r="B37" s="114"/>
      <c r="C37" s="114"/>
      <c r="D37" s="114"/>
      <c r="E37" s="5"/>
      <c r="F37" s="5"/>
      <c r="G37" s="5"/>
      <c r="H37" s="5"/>
      <c r="I37" s="5"/>
      <c r="J37" s="5"/>
      <c r="K37" s="5"/>
      <c r="L37" s="8"/>
      <c r="M37" s="5"/>
      <c r="N37" s="5"/>
    </row>
  </sheetData>
  <sheetProtection formatCells="0" formatColumns="0" formatRows="0"/>
  <mergeCells count="5">
    <mergeCell ref="D3:N3"/>
    <mergeCell ref="C6:N6"/>
    <mergeCell ref="C7:N7"/>
    <mergeCell ref="C8:N8"/>
    <mergeCell ref="A37:D37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zoomScale="85" zoomScaleNormal="85" workbookViewId="0">
      <selection activeCell="B12" sqref="B12"/>
    </sheetView>
  </sheetViews>
  <sheetFormatPr defaultColWidth="9.109375" defaultRowHeight="15.05" x14ac:dyDescent="0.3"/>
  <cols>
    <col min="1" max="1" width="16.44140625" style="1" customWidth="1"/>
    <col min="2" max="2" width="102.33203125" style="1" customWidth="1"/>
    <col min="3" max="3" width="20" style="1" customWidth="1"/>
    <col min="4" max="4" width="15.33203125" style="1" bestFit="1" customWidth="1"/>
    <col min="5" max="8" width="16.109375" style="1" customWidth="1"/>
    <col min="9" max="9" width="15" style="1" bestFit="1" customWidth="1"/>
    <col min="10" max="16384" width="9.109375" style="1"/>
  </cols>
  <sheetData>
    <row r="1" spans="1:8" ht="41.25" customHeight="1" thickBot="1" x14ac:dyDescent="0.45">
      <c r="A1" s="115" t="s">
        <v>157</v>
      </c>
      <c r="B1" s="115"/>
      <c r="C1" s="115"/>
    </row>
    <row r="2" spans="1:8" s="26" customFormat="1" ht="17.7" customHeight="1" x14ac:dyDescent="0.25">
      <c r="A2" s="27" t="s">
        <v>148</v>
      </c>
      <c r="B2" s="27" t="s">
        <v>165</v>
      </c>
      <c r="C2" s="28">
        <v>2017</v>
      </c>
      <c r="E2" s="4"/>
      <c r="F2" s="4"/>
      <c r="G2" s="4"/>
      <c r="H2" s="4"/>
    </row>
    <row r="3" spans="1:8" s="11" customFormat="1" ht="18.850000000000001" x14ac:dyDescent="0.3">
      <c r="A3" s="21" t="s">
        <v>102</v>
      </c>
      <c r="B3" s="21" t="s">
        <v>103</v>
      </c>
      <c r="C3" s="22">
        <v>598849116.296615</v>
      </c>
      <c r="E3" s="23"/>
    </row>
    <row r="4" spans="1:8" s="51" customFormat="1" ht="15.75" x14ac:dyDescent="0.25">
      <c r="A4" s="19" t="s">
        <v>104</v>
      </c>
      <c r="B4" s="19" t="s">
        <v>105</v>
      </c>
      <c r="C4" s="20">
        <v>153013454.46617451</v>
      </c>
    </row>
    <row r="5" spans="1:8" s="2" customFormat="1" x14ac:dyDescent="0.25">
      <c r="A5" s="24" t="s">
        <v>106</v>
      </c>
      <c r="B5" s="24" t="s">
        <v>107</v>
      </c>
      <c r="C5" s="25">
        <v>99543997.710000008</v>
      </c>
    </row>
    <row r="6" spans="1:8" s="2" customFormat="1" x14ac:dyDescent="0.25">
      <c r="A6" s="24" t="s">
        <v>108</v>
      </c>
      <c r="B6" s="24" t="s">
        <v>109</v>
      </c>
      <c r="C6" s="25">
        <v>16589546.120000007</v>
      </c>
    </row>
    <row r="7" spans="1:8" s="2" customFormat="1" x14ac:dyDescent="0.25">
      <c r="A7" s="24" t="s">
        <v>110</v>
      </c>
      <c r="B7" s="24" t="s">
        <v>111</v>
      </c>
      <c r="C7" s="25">
        <v>36879910.6361745</v>
      </c>
    </row>
    <row r="8" spans="1:8" s="51" customFormat="1" ht="15.75" x14ac:dyDescent="0.25">
      <c r="A8" s="19" t="s">
        <v>112</v>
      </c>
      <c r="B8" s="19" t="s">
        <v>113</v>
      </c>
      <c r="C8" s="20">
        <v>386819492.01044089</v>
      </c>
    </row>
    <row r="9" spans="1:8" s="2" customFormat="1" x14ac:dyDescent="0.25">
      <c r="A9" s="24" t="s">
        <v>114</v>
      </c>
      <c r="B9" s="24" t="s">
        <v>115</v>
      </c>
      <c r="C9" s="25">
        <v>334280521.22599995</v>
      </c>
    </row>
    <row r="10" spans="1:8" s="2" customFormat="1" x14ac:dyDescent="0.25">
      <c r="A10" s="24" t="s">
        <v>116</v>
      </c>
      <c r="B10" s="24" t="s">
        <v>117</v>
      </c>
      <c r="C10" s="25">
        <v>18614518.780000001</v>
      </c>
    </row>
    <row r="11" spans="1:8" s="2" customFormat="1" x14ac:dyDescent="0.25">
      <c r="A11" s="24" t="s">
        <v>118</v>
      </c>
      <c r="B11" s="24" t="s">
        <v>119</v>
      </c>
      <c r="C11" s="25">
        <v>512609.62000000011</v>
      </c>
    </row>
    <row r="12" spans="1:8" s="2" customFormat="1" x14ac:dyDescent="0.25">
      <c r="A12" s="24" t="s">
        <v>120</v>
      </c>
      <c r="B12" s="24" t="s">
        <v>121</v>
      </c>
      <c r="C12" s="25">
        <v>11233107</v>
      </c>
    </row>
    <row r="13" spans="1:8" s="2" customFormat="1" x14ac:dyDescent="0.3">
      <c r="A13" s="24" t="s">
        <v>122</v>
      </c>
      <c r="B13" s="24" t="s">
        <v>123</v>
      </c>
      <c r="C13" s="25">
        <v>692010.92999999993</v>
      </c>
    </row>
    <row r="14" spans="1:8" s="2" customFormat="1" x14ac:dyDescent="0.25">
      <c r="A14" s="24" t="s">
        <v>124</v>
      </c>
      <c r="B14" s="24" t="s">
        <v>125</v>
      </c>
      <c r="C14" s="25">
        <v>3455047.9068410001</v>
      </c>
    </row>
    <row r="15" spans="1:8" s="2" customFormat="1" x14ac:dyDescent="0.25">
      <c r="A15" s="24" t="s">
        <v>126</v>
      </c>
      <c r="B15" s="24" t="s">
        <v>127</v>
      </c>
      <c r="C15" s="25">
        <v>18031676.547599997</v>
      </c>
    </row>
    <row r="16" spans="1:8" s="51" customFormat="1" ht="15.75" x14ac:dyDescent="0.25">
      <c r="A16" s="19" t="s">
        <v>128</v>
      </c>
      <c r="B16" s="19" t="s">
        <v>129</v>
      </c>
      <c r="C16" s="20">
        <v>24100000</v>
      </c>
    </row>
    <row r="17" spans="1:5" s="51" customFormat="1" ht="15.75" x14ac:dyDescent="0.3">
      <c r="A17" s="24" t="s">
        <v>335</v>
      </c>
      <c r="B17" s="24" t="s">
        <v>336</v>
      </c>
      <c r="C17" s="25">
        <v>24100000</v>
      </c>
    </row>
    <row r="18" spans="1:5" s="51" customFormat="1" ht="15.75" x14ac:dyDescent="0.25">
      <c r="A18" s="19" t="s">
        <v>130</v>
      </c>
      <c r="B18" s="19" t="s">
        <v>131</v>
      </c>
      <c r="C18" s="20">
        <v>0</v>
      </c>
    </row>
    <row r="19" spans="1:5" s="10" customFormat="1" ht="15.75" x14ac:dyDescent="0.25">
      <c r="A19" s="24" t="s">
        <v>338</v>
      </c>
      <c r="B19" s="24" t="s">
        <v>337</v>
      </c>
      <c r="C19" s="25">
        <v>0</v>
      </c>
    </row>
    <row r="20" spans="1:5" s="10" customFormat="1" ht="15.75" x14ac:dyDescent="0.25">
      <c r="A20" s="19" t="s">
        <v>132</v>
      </c>
      <c r="B20" s="19" t="s">
        <v>133</v>
      </c>
      <c r="C20" s="20">
        <v>34916169.82</v>
      </c>
    </row>
    <row r="21" spans="1:5" s="51" customFormat="1" ht="15.75" x14ac:dyDescent="0.3">
      <c r="A21" s="24" t="s">
        <v>343</v>
      </c>
      <c r="B21" s="24" t="s">
        <v>344</v>
      </c>
      <c r="C21" s="25">
        <v>7474434.71</v>
      </c>
    </row>
    <row r="22" spans="1:5" s="51" customFormat="1" ht="15.75" x14ac:dyDescent="0.3">
      <c r="A22" s="24" t="s">
        <v>345</v>
      </c>
      <c r="B22" s="24" t="s">
        <v>346</v>
      </c>
      <c r="C22" s="25">
        <v>177000</v>
      </c>
    </row>
    <row r="23" spans="1:5" s="51" customFormat="1" ht="15.75" x14ac:dyDescent="0.25">
      <c r="A23" s="24" t="s">
        <v>347</v>
      </c>
      <c r="B23" s="24" t="s">
        <v>348</v>
      </c>
      <c r="C23" s="25">
        <v>77190</v>
      </c>
    </row>
    <row r="24" spans="1:5" s="11" customFormat="1" ht="18.350000000000001" x14ac:dyDescent="0.35">
      <c r="A24" s="24" t="s">
        <v>364</v>
      </c>
      <c r="B24" s="24" t="s">
        <v>134</v>
      </c>
      <c r="C24" s="25">
        <v>27187545.109999999</v>
      </c>
      <c r="E24" s="23"/>
    </row>
    <row r="25" spans="1:5" s="51" customFormat="1" ht="15.75" x14ac:dyDescent="0.25">
      <c r="A25" s="19" t="s">
        <v>135</v>
      </c>
      <c r="B25" s="19" t="s">
        <v>136</v>
      </c>
      <c r="C25" s="20">
        <v>0</v>
      </c>
    </row>
    <row r="26" spans="1:5" s="31" customFormat="1" ht="15.75" x14ac:dyDescent="0.25">
      <c r="A26" s="24" t="s">
        <v>340</v>
      </c>
      <c r="B26" s="24" t="s">
        <v>339</v>
      </c>
      <c r="C26" s="25">
        <v>0</v>
      </c>
    </row>
    <row r="27" spans="1:5" s="2" customFormat="1" ht="15.75" x14ac:dyDescent="0.25">
      <c r="A27" s="19" t="s">
        <v>137</v>
      </c>
      <c r="B27" s="19" t="s">
        <v>138</v>
      </c>
      <c r="C27" s="20">
        <v>0</v>
      </c>
    </row>
    <row r="28" spans="1:5" s="2" customFormat="1" x14ac:dyDescent="0.25">
      <c r="A28" s="24" t="s">
        <v>342</v>
      </c>
      <c r="B28" s="24" t="s">
        <v>341</v>
      </c>
      <c r="C28" s="25">
        <v>0</v>
      </c>
    </row>
    <row r="29" spans="1:5" s="2" customFormat="1" ht="18.850000000000001" x14ac:dyDescent="0.3">
      <c r="A29" s="15"/>
      <c r="B29" s="15" t="s">
        <v>149</v>
      </c>
      <c r="C29" s="17">
        <f>C3</f>
        <v>598849116.296615</v>
      </c>
    </row>
    <row r="30" spans="1:5" s="2" customFormat="1" ht="18.850000000000001" x14ac:dyDescent="0.3">
      <c r="A30" s="21" t="s">
        <v>32</v>
      </c>
      <c r="B30" s="21" t="s">
        <v>33</v>
      </c>
      <c r="C30" s="22">
        <v>596162763.02099991</v>
      </c>
    </row>
    <row r="31" spans="1:5" s="2" customFormat="1" ht="15.75" x14ac:dyDescent="0.25">
      <c r="A31" s="19" t="s">
        <v>34</v>
      </c>
      <c r="B31" s="19" t="s">
        <v>35</v>
      </c>
      <c r="C31" s="20">
        <v>323008546.19</v>
      </c>
    </row>
    <row r="32" spans="1:5" s="2" customFormat="1" ht="15.75" x14ac:dyDescent="0.25">
      <c r="A32" s="29" t="s">
        <v>36</v>
      </c>
      <c r="B32" s="29" t="s">
        <v>37</v>
      </c>
      <c r="C32" s="30">
        <v>228786458.54999998</v>
      </c>
    </row>
    <row r="33" spans="1:6" s="31" customFormat="1" ht="15.75" x14ac:dyDescent="0.25">
      <c r="A33" s="24" t="s">
        <v>38</v>
      </c>
      <c r="B33" s="24" t="s">
        <v>39</v>
      </c>
      <c r="C33" s="25">
        <v>191245700</v>
      </c>
      <c r="D33" s="33"/>
      <c r="E33" s="33"/>
      <c r="F33" s="33"/>
    </row>
    <row r="34" spans="1:6" s="51" customFormat="1" ht="15.75" x14ac:dyDescent="0.25">
      <c r="A34" s="24" t="s">
        <v>40</v>
      </c>
      <c r="B34" s="24" t="s">
        <v>41</v>
      </c>
      <c r="C34" s="25">
        <v>5712881.79</v>
      </c>
    </row>
    <row r="35" spans="1:6" s="2" customFormat="1" x14ac:dyDescent="0.25">
      <c r="A35" s="24" t="s">
        <v>42</v>
      </c>
      <c r="B35" s="24" t="s">
        <v>43</v>
      </c>
      <c r="C35" s="25">
        <v>1987450</v>
      </c>
    </row>
    <row r="36" spans="1:6" s="2" customFormat="1" x14ac:dyDescent="0.3">
      <c r="A36" s="24" t="s">
        <v>44</v>
      </c>
      <c r="B36" s="24" t="s">
        <v>45</v>
      </c>
      <c r="C36" s="25">
        <v>1700000</v>
      </c>
    </row>
    <row r="37" spans="1:6" s="2" customFormat="1" x14ac:dyDescent="0.3">
      <c r="A37" s="24" t="s">
        <v>46</v>
      </c>
      <c r="B37" s="24" t="s">
        <v>47</v>
      </c>
      <c r="C37" s="25">
        <v>2168543.08</v>
      </c>
    </row>
    <row r="38" spans="1:6" s="2" customFormat="1" x14ac:dyDescent="0.3">
      <c r="A38" s="24" t="s">
        <v>48</v>
      </c>
      <c r="B38" s="24" t="s">
        <v>49</v>
      </c>
      <c r="C38" s="25">
        <v>25971883.679999989</v>
      </c>
    </row>
    <row r="39" spans="1:6" s="2" customFormat="1" ht="15.75" x14ac:dyDescent="0.3">
      <c r="A39" s="29" t="s">
        <v>50</v>
      </c>
      <c r="B39" s="29" t="s">
        <v>51</v>
      </c>
      <c r="C39" s="30">
        <v>94222087.640000001</v>
      </c>
    </row>
    <row r="40" spans="1:6" s="2" customFormat="1" ht="15.75" x14ac:dyDescent="0.3">
      <c r="A40" s="19" t="s">
        <v>52</v>
      </c>
      <c r="B40" s="19" t="s">
        <v>53</v>
      </c>
      <c r="C40" s="20">
        <v>243996873.86999997</v>
      </c>
    </row>
    <row r="41" spans="1:6" s="2" customFormat="1" x14ac:dyDescent="0.3">
      <c r="A41" s="24" t="s">
        <v>54</v>
      </c>
      <c r="B41" s="24" t="s">
        <v>55</v>
      </c>
      <c r="C41" s="25">
        <v>74819364.870000005</v>
      </c>
    </row>
    <row r="42" spans="1:6" s="2" customFormat="1" x14ac:dyDescent="0.3">
      <c r="A42" s="24" t="s">
        <v>56</v>
      </c>
      <c r="B42" s="24" t="s">
        <v>57</v>
      </c>
      <c r="C42" s="25">
        <v>19641918.969999999</v>
      </c>
    </row>
    <row r="43" spans="1:6" s="2" customFormat="1" x14ac:dyDescent="0.3">
      <c r="A43" s="24" t="s">
        <v>58</v>
      </c>
      <c r="B43" s="24" t="s">
        <v>59</v>
      </c>
      <c r="C43" s="25">
        <v>13979294.040000003</v>
      </c>
    </row>
    <row r="44" spans="1:6" s="2" customFormat="1" x14ac:dyDescent="0.3">
      <c r="A44" s="24" t="s">
        <v>60</v>
      </c>
      <c r="B44" s="24" t="s">
        <v>61</v>
      </c>
      <c r="C44" s="25">
        <v>7382679.4699999997</v>
      </c>
    </row>
    <row r="45" spans="1:6" s="2" customFormat="1" x14ac:dyDescent="0.3">
      <c r="A45" s="24" t="s">
        <v>62</v>
      </c>
      <c r="B45" s="24" t="s">
        <v>63</v>
      </c>
      <c r="C45" s="25">
        <v>20323632.66</v>
      </c>
    </row>
    <row r="46" spans="1:6" s="2" customFormat="1" x14ac:dyDescent="0.3">
      <c r="A46" s="24" t="s">
        <v>64</v>
      </c>
      <c r="B46" s="24" t="s">
        <v>65</v>
      </c>
      <c r="C46" s="25">
        <v>0</v>
      </c>
    </row>
    <row r="47" spans="1:6" s="51" customFormat="1" ht="15.75" x14ac:dyDescent="0.3">
      <c r="A47" s="24" t="s">
        <v>66</v>
      </c>
      <c r="B47" s="24" t="s">
        <v>67</v>
      </c>
      <c r="C47" s="25">
        <v>1072678.07</v>
      </c>
    </row>
    <row r="48" spans="1:6" s="2" customFormat="1" x14ac:dyDescent="0.3">
      <c r="A48" s="24" t="s">
        <v>68</v>
      </c>
      <c r="B48" s="24" t="s">
        <v>69</v>
      </c>
      <c r="C48" s="25">
        <v>56694918.659999996</v>
      </c>
    </row>
    <row r="49" spans="1:3" s="2" customFormat="1" x14ac:dyDescent="0.3">
      <c r="A49" s="24" t="s">
        <v>70</v>
      </c>
      <c r="B49" s="24" t="s">
        <v>71</v>
      </c>
      <c r="C49" s="25">
        <v>8899076.0300000012</v>
      </c>
    </row>
    <row r="50" spans="1:3" s="2" customFormat="1" x14ac:dyDescent="0.3">
      <c r="A50" s="24" t="s">
        <v>72</v>
      </c>
      <c r="B50" s="24" t="s">
        <v>73</v>
      </c>
      <c r="C50" s="25">
        <v>0</v>
      </c>
    </row>
    <row r="51" spans="1:3" s="2" customFormat="1" x14ac:dyDescent="0.3">
      <c r="A51" s="24" t="s">
        <v>74</v>
      </c>
      <c r="B51" s="24" t="s">
        <v>75</v>
      </c>
      <c r="C51" s="25">
        <v>7860706.2599999998</v>
      </c>
    </row>
    <row r="52" spans="1:3" s="51" customFormat="1" ht="15.75" x14ac:dyDescent="0.3">
      <c r="A52" s="24" t="s">
        <v>76</v>
      </c>
      <c r="B52" s="24" t="s">
        <v>77</v>
      </c>
      <c r="C52" s="25">
        <v>33322604.839999974</v>
      </c>
    </row>
    <row r="53" spans="1:3" s="51" customFormat="1" ht="15.75" x14ac:dyDescent="0.3">
      <c r="A53" s="19" t="s">
        <v>78</v>
      </c>
      <c r="B53" s="19" t="s">
        <v>79</v>
      </c>
      <c r="C53" s="20">
        <v>24811565.960999992</v>
      </c>
    </row>
    <row r="54" spans="1:3" s="2" customFormat="1" x14ac:dyDescent="0.3">
      <c r="A54" s="24" t="s">
        <v>80</v>
      </c>
      <c r="B54" s="24" t="s">
        <v>81</v>
      </c>
      <c r="C54" s="25">
        <v>1567669</v>
      </c>
    </row>
    <row r="55" spans="1:3" s="2" customFormat="1" x14ac:dyDescent="0.3">
      <c r="A55" s="24" t="s">
        <v>82</v>
      </c>
      <c r="B55" s="24" t="s">
        <v>83</v>
      </c>
      <c r="C55" s="25">
        <v>23243896.960999992</v>
      </c>
    </row>
    <row r="56" spans="1:3" s="2" customFormat="1" x14ac:dyDescent="0.3">
      <c r="A56" s="24" t="s">
        <v>84</v>
      </c>
      <c r="B56" s="24" t="s">
        <v>85</v>
      </c>
      <c r="C56" s="25">
        <v>0</v>
      </c>
    </row>
    <row r="57" spans="1:3" s="2" customFormat="1" x14ac:dyDescent="0.3">
      <c r="A57" s="24" t="s">
        <v>86</v>
      </c>
      <c r="B57" s="24" t="s">
        <v>87</v>
      </c>
      <c r="C57" s="25">
        <v>0</v>
      </c>
    </row>
    <row r="58" spans="1:3" s="2" customFormat="1" ht="15.75" x14ac:dyDescent="0.3">
      <c r="A58" s="19" t="s">
        <v>88</v>
      </c>
      <c r="B58" s="19" t="s">
        <v>89</v>
      </c>
      <c r="C58" s="20">
        <v>0</v>
      </c>
    </row>
    <row r="59" spans="1:3" s="2" customFormat="1" x14ac:dyDescent="0.3">
      <c r="A59" s="24" t="s">
        <v>350</v>
      </c>
      <c r="B59" s="24" t="s">
        <v>349</v>
      </c>
      <c r="C59" s="25">
        <v>0</v>
      </c>
    </row>
    <row r="60" spans="1:3" ht="26.2" customHeight="1" x14ac:dyDescent="0.3">
      <c r="A60" s="19" t="s">
        <v>90</v>
      </c>
      <c r="B60" s="19" t="s">
        <v>91</v>
      </c>
      <c r="C60" s="20">
        <v>4345777</v>
      </c>
    </row>
    <row r="61" spans="1:3" s="2" customFormat="1" x14ac:dyDescent="0.3">
      <c r="A61" s="24" t="s">
        <v>352</v>
      </c>
      <c r="B61" s="24" t="s">
        <v>351</v>
      </c>
      <c r="C61" s="25">
        <v>4345777</v>
      </c>
    </row>
    <row r="62" spans="1:3" s="2" customFormat="1" ht="18.350000000000001" x14ac:dyDescent="0.35">
      <c r="A62" s="15"/>
      <c r="B62" s="15" t="s">
        <v>150</v>
      </c>
      <c r="C62" s="17">
        <f>C30</f>
        <v>596162763.02099991</v>
      </c>
    </row>
    <row r="63" spans="1:3" ht="26.2" customHeight="1" x14ac:dyDescent="0.3">
      <c r="A63" s="12"/>
      <c r="B63" s="13" t="s">
        <v>151</v>
      </c>
      <c r="C63" s="14">
        <f>C29-C62</f>
        <v>2686353.2756150961</v>
      </c>
    </row>
    <row r="64" spans="1:3" s="2" customFormat="1" x14ac:dyDescent="0.3">
      <c r="A64" s="24" t="s">
        <v>140</v>
      </c>
      <c r="B64" s="24" t="s">
        <v>139</v>
      </c>
      <c r="C64" s="25">
        <v>61000</v>
      </c>
    </row>
    <row r="65" spans="1:3" s="2" customFormat="1" x14ac:dyDescent="0.3">
      <c r="A65" s="24" t="s">
        <v>92</v>
      </c>
      <c r="B65" s="24" t="s">
        <v>93</v>
      </c>
      <c r="C65" s="25">
        <v>-2143220</v>
      </c>
    </row>
    <row r="66" spans="1:3" s="2" customFormat="1" x14ac:dyDescent="0.3">
      <c r="A66" s="24" t="s">
        <v>141</v>
      </c>
      <c r="B66" s="24" t="s">
        <v>142</v>
      </c>
      <c r="C66" s="25">
        <v>840.81999999999994</v>
      </c>
    </row>
    <row r="67" spans="1:3" s="2" customFormat="1" x14ac:dyDescent="0.3">
      <c r="A67" s="24" t="s">
        <v>94</v>
      </c>
      <c r="B67" s="24" t="s">
        <v>95</v>
      </c>
      <c r="C67" s="25">
        <v>-4568.3</v>
      </c>
    </row>
    <row r="68" spans="1:3" ht="26.2" customHeight="1" x14ac:dyDescent="0.35">
      <c r="A68" s="15"/>
      <c r="B68" s="15" t="s">
        <v>158</v>
      </c>
      <c r="C68" s="17">
        <v>-2085947.48</v>
      </c>
    </row>
    <row r="69" spans="1:3" s="11" customFormat="1" ht="18.350000000000001" x14ac:dyDescent="0.35">
      <c r="A69" s="19" t="s">
        <v>143</v>
      </c>
      <c r="B69" s="19" t="s">
        <v>144</v>
      </c>
      <c r="C69" s="79">
        <v>0</v>
      </c>
    </row>
    <row r="70" spans="1:3" s="51" customFormat="1" ht="15.75" x14ac:dyDescent="0.3">
      <c r="A70" s="24" t="s">
        <v>354</v>
      </c>
      <c r="B70" s="24" t="s">
        <v>144</v>
      </c>
      <c r="C70" s="25">
        <v>0</v>
      </c>
    </row>
    <row r="71" spans="1:3" s="11" customFormat="1" ht="18.350000000000001" x14ac:dyDescent="0.35">
      <c r="A71" s="19" t="s">
        <v>96</v>
      </c>
      <c r="B71" s="19" t="s">
        <v>97</v>
      </c>
      <c r="C71" s="79">
        <v>0</v>
      </c>
    </row>
    <row r="72" spans="1:3" s="51" customFormat="1" ht="15.75" x14ac:dyDescent="0.3">
      <c r="A72" s="24" t="s">
        <v>353</v>
      </c>
      <c r="B72" s="24" t="s">
        <v>97</v>
      </c>
      <c r="C72" s="25">
        <v>0</v>
      </c>
    </row>
    <row r="73" spans="1:3" ht="18.350000000000001" x14ac:dyDescent="0.35">
      <c r="A73" s="15"/>
      <c r="B73" s="15" t="s">
        <v>159</v>
      </c>
      <c r="C73" s="17">
        <v>0</v>
      </c>
    </row>
    <row r="74" spans="1:3" ht="15.75" x14ac:dyDescent="0.3">
      <c r="A74" s="19" t="s">
        <v>145</v>
      </c>
      <c r="B74" s="19" t="s">
        <v>146</v>
      </c>
      <c r="C74" s="20">
        <v>99594.205000000002</v>
      </c>
    </row>
    <row r="75" spans="1:3" x14ac:dyDescent="0.3">
      <c r="A75" s="24" t="s">
        <v>355</v>
      </c>
      <c r="B75" s="24" t="s">
        <v>146</v>
      </c>
      <c r="C75" s="25">
        <v>99594.205000000002</v>
      </c>
    </row>
    <row r="76" spans="1:3" ht="15.75" x14ac:dyDescent="0.3">
      <c r="A76" s="19" t="s">
        <v>98</v>
      </c>
      <c r="B76" s="19" t="s">
        <v>99</v>
      </c>
      <c r="C76" s="20">
        <v>0</v>
      </c>
    </row>
    <row r="77" spans="1:3" x14ac:dyDescent="0.3">
      <c r="A77" s="24" t="s">
        <v>356</v>
      </c>
      <c r="B77" s="24" t="s">
        <v>99</v>
      </c>
      <c r="C77" s="25">
        <v>0</v>
      </c>
    </row>
    <row r="78" spans="1:3" ht="18.350000000000001" x14ac:dyDescent="0.35">
      <c r="A78" s="15"/>
      <c r="B78" s="15" t="s">
        <v>160</v>
      </c>
      <c r="C78" s="17">
        <v>99594.205000000002</v>
      </c>
    </row>
    <row r="79" spans="1:3" ht="15.75" x14ac:dyDescent="0.3">
      <c r="A79" s="19" t="s">
        <v>100</v>
      </c>
      <c r="B79" s="19" t="s">
        <v>101</v>
      </c>
      <c r="C79" s="20">
        <v>-700000</v>
      </c>
    </row>
    <row r="80" spans="1:3" x14ac:dyDescent="0.3">
      <c r="A80" s="24" t="s">
        <v>357</v>
      </c>
      <c r="B80" s="24" t="s">
        <v>101</v>
      </c>
      <c r="C80" s="25">
        <v>-700000</v>
      </c>
    </row>
    <row r="81" spans="1:3" ht="18.350000000000001" x14ac:dyDescent="0.35">
      <c r="A81" s="15"/>
      <c r="B81" s="15" t="s">
        <v>161</v>
      </c>
      <c r="C81" s="17">
        <v>-700000</v>
      </c>
    </row>
    <row r="82" spans="1:3" ht="18.350000000000001" x14ac:dyDescent="0.3">
      <c r="A82" s="12"/>
      <c r="B82" s="13" t="s">
        <v>162</v>
      </c>
      <c r="C82" s="14">
        <f>C63+C68+C78+C81</f>
        <v>6.1509606894105673E-4</v>
      </c>
    </row>
    <row r="83" spans="1:3" ht="15.75" x14ac:dyDescent="0.3">
      <c r="A83" s="19" t="s">
        <v>147</v>
      </c>
      <c r="B83" s="19" t="s">
        <v>362</v>
      </c>
      <c r="C83" s="25">
        <v>0</v>
      </c>
    </row>
    <row r="84" spans="1:3" ht="15.75" x14ac:dyDescent="0.3">
      <c r="A84" s="19" t="s">
        <v>363</v>
      </c>
      <c r="B84" s="19" t="s">
        <v>361</v>
      </c>
      <c r="C84" s="20">
        <v>0</v>
      </c>
    </row>
    <row r="85" spans="1:3" x14ac:dyDescent="0.3">
      <c r="A85" s="24" t="s">
        <v>360</v>
      </c>
      <c r="B85" s="24" t="s">
        <v>361</v>
      </c>
      <c r="C85" s="25">
        <v>0</v>
      </c>
    </row>
    <row r="86" spans="1:3" ht="19" thickBot="1" x14ac:dyDescent="0.35">
      <c r="A86" s="16"/>
      <c r="B86" s="18" t="s">
        <v>152</v>
      </c>
      <c r="C86" s="32">
        <v>0</v>
      </c>
    </row>
  </sheetData>
  <sheetProtection formatCells="0" formatColumns="0" formatRows="0"/>
  <mergeCells count="1">
    <mergeCell ref="A1:C1"/>
  </mergeCells>
  <printOptions horizontalCentered="1" gridLines="1"/>
  <pageMargins left="0.31496062992125984" right="0.31496062992125984" top="0.74803149606299213" bottom="0.74803149606299213" header="0.31496062992125984" footer="0.31496062992125984"/>
  <pageSetup paperSize="9" scale="75" orientation="landscape" useFirstPageNumber="1" horizontalDpi="4294967293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="85" zoomScaleNormal="85" workbookViewId="0">
      <selection activeCell="C28" sqref="C28"/>
    </sheetView>
  </sheetViews>
  <sheetFormatPr defaultRowHeight="15.05" x14ac:dyDescent="0.3"/>
  <cols>
    <col min="1" max="1" width="13.109375" style="6" customWidth="1"/>
    <col min="2" max="2" width="61.33203125" style="6" customWidth="1"/>
    <col min="3" max="3" width="20.33203125" style="6" customWidth="1"/>
    <col min="4" max="6" width="26.6640625" style="6" customWidth="1"/>
    <col min="9" max="257" width="9.109375" style="6"/>
    <col min="258" max="258" width="13.109375" style="6" customWidth="1"/>
    <col min="259" max="259" width="45.6640625" style="6" customWidth="1"/>
    <col min="260" max="263" width="26.33203125" style="6" customWidth="1"/>
    <col min="264" max="264" width="24.5546875" style="6" customWidth="1"/>
    <col min="265" max="513" width="9.109375" style="6"/>
    <col min="514" max="514" width="13.109375" style="6" customWidth="1"/>
    <col min="515" max="515" width="45.6640625" style="6" customWidth="1"/>
    <col min="516" max="519" width="26.33203125" style="6" customWidth="1"/>
    <col min="520" max="520" width="24.5546875" style="6" customWidth="1"/>
    <col min="521" max="769" width="9.109375" style="6"/>
    <col min="770" max="770" width="13.109375" style="6" customWidth="1"/>
    <col min="771" max="771" width="45.6640625" style="6" customWidth="1"/>
    <col min="772" max="775" width="26.33203125" style="6" customWidth="1"/>
    <col min="776" max="776" width="24.5546875" style="6" customWidth="1"/>
    <col min="777" max="1025" width="9.109375" style="6"/>
    <col min="1026" max="1026" width="13.109375" style="6" customWidth="1"/>
    <col min="1027" max="1027" width="45.6640625" style="6" customWidth="1"/>
    <col min="1028" max="1031" width="26.33203125" style="6" customWidth="1"/>
    <col min="1032" max="1032" width="24.5546875" style="6" customWidth="1"/>
    <col min="1033" max="1281" width="9.109375" style="6"/>
    <col min="1282" max="1282" width="13.109375" style="6" customWidth="1"/>
    <col min="1283" max="1283" width="45.6640625" style="6" customWidth="1"/>
    <col min="1284" max="1287" width="26.33203125" style="6" customWidth="1"/>
    <col min="1288" max="1288" width="24.5546875" style="6" customWidth="1"/>
    <col min="1289" max="1537" width="9.109375" style="6"/>
    <col min="1538" max="1538" width="13.109375" style="6" customWidth="1"/>
    <col min="1539" max="1539" width="45.6640625" style="6" customWidth="1"/>
    <col min="1540" max="1543" width="26.33203125" style="6" customWidth="1"/>
    <col min="1544" max="1544" width="24.5546875" style="6" customWidth="1"/>
    <col min="1545" max="1793" width="9.109375" style="6"/>
    <col min="1794" max="1794" width="13.109375" style="6" customWidth="1"/>
    <col min="1795" max="1795" width="45.6640625" style="6" customWidth="1"/>
    <col min="1796" max="1799" width="26.33203125" style="6" customWidth="1"/>
    <col min="1800" max="1800" width="24.5546875" style="6" customWidth="1"/>
    <col min="1801" max="2049" width="9.109375" style="6"/>
    <col min="2050" max="2050" width="13.109375" style="6" customWidth="1"/>
    <col min="2051" max="2051" width="45.6640625" style="6" customWidth="1"/>
    <col min="2052" max="2055" width="26.33203125" style="6" customWidth="1"/>
    <col min="2056" max="2056" width="24.5546875" style="6" customWidth="1"/>
    <col min="2057" max="2305" width="9.109375" style="6"/>
    <col min="2306" max="2306" width="13.109375" style="6" customWidth="1"/>
    <col min="2307" max="2307" width="45.6640625" style="6" customWidth="1"/>
    <col min="2308" max="2311" width="26.33203125" style="6" customWidth="1"/>
    <col min="2312" max="2312" width="24.5546875" style="6" customWidth="1"/>
    <col min="2313" max="2561" width="9.109375" style="6"/>
    <col min="2562" max="2562" width="13.109375" style="6" customWidth="1"/>
    <col min="2563" max="2563" width="45.6640625" style="6" customWidth="1"/>
    <col min="2564" max="2567" width="26.33203125" style="6" customWidth="1"/>
    <col min="2568" max="2568" width="24.5546875" style="6" customWidth="1"/>
    <col min="2569" max="2817" width="9.109375" style="6"/>
    <col min="2818" max="2818" width="13.109375" style="6" customWidth="1"/>
    <col min="2819" max="2819" width="45.6640625" style="6" customWidth="1"/>
    <col min="2820" max="2823" width="26.33203125" style="6" customWidth="1"/>
    <col min="2824" max="2824" width="24.5546875" style="6" customWidth="1"/>
    <col min="2825" max="3073" width="9.109375" style="6"/>
    <col min="3074" max="3074" width="13.109375" style="6" customWidth="1"/>
    <col min="3075" max="3075" width="45.6640625" style="6" customWidth="1"/>
    <col min="3076" max="3079" width="26.33203125" style="6" customWidth="1"/>
    <col min="3080" max="3080" width="24.5546875" style="6" customWidth="1"/>
    <col min="3081" max="3329" width="9.109375" style="6"/>
    <col min="3330" max="3330" width="13.109375" style="6" customWidth="1"/>
    <col min="3331" max="3331" width="45.6640625" style="6" customWidth="1"/>
    <col min="3332" max="3335" width="26.33203125" style="6" customWidth="1"/>
    <col min="3336" max="3336" width="24.5546875" style="6" customWidth="1"/>
    <col min="3337" max="3585" width="9.109375" style="6"/>
    <col min="3586" max="3586" width="13.109375" style="6" customWidth="1"/>
    <col min="3587" max="3587" width="45.6640625" style="6" customWidth="1"/>
    <col min="3588" max="3591" width="26.33203125" style="6" customWidth="1"/>
    <col min="3592" max="3592" width="24.5546875" style="6" customWidth="1"/>
    <col min="3593" max="3841" width="9.109375" style="6"/>
    <col min="3842" max="3842" width="13.109375" style="6" customWidth="1"/>
    <col min="3843" max="3843" width="45.6640625" style="6" customWidth="1"/>
    <col min="3844" max="3847" width="26.33203125" style="6" customWidth="1"/>
    <col min="3848" max="3848" width="24.5546875" style="6" customWidth="1"/>
    <col min="3849" max="4097" width="9.109375" style="6"/>
    <col min="4098" max="4098" width="13.109375" style="6" customWidth="1"/>
    <col min="4099" max="4099" width="45.6640625" style="6" customWidth="1"/>
    <col min="4100" max="4103" width="26.33203125" style="6" customWidth="1"/>
    <col min="4104" max="4104" width="24.5546875" style="6" customWidth="1"/>
    <col min="4105" max="4353" width="9.109375" style="6"/>
    <col min="4354" max="4354" width="13.109375" style="6" customWidth="1"/>
    <col min="4355" max="4355" width="45.6640625" style="6" customWidth="1"/>
    <col min="4356" max="4359" width="26.33203125" style="6" customWidth="1"/>
    <col min="4360" max="4360" width="24.5546875" style="6" customWidth="1"/>
    <col min="4361" max="4609" width="9.109375" style="6"/>
    <col min="4610" max="4610" width="13.109375" style="6" customWidth="1"/>
    <col min="4611" max="4611" width="45.6640625" style="6" customWidth="1"/>
    <col min="4612" max="4615" width="26.33203125" style="6" customWidth="1"/>
    <col min="4616" max="4616" width="24.5546875" style="6" customWidth="1"/>
    <col min="4617" max="4865" width="9.109375" style="6"/>
    <col min="4866" max="4866" width="13.109375" style="6" customWidth="1"/>
    <col min="4867" max="4867" width="45.6640625" style="6" customWidth="1"/>
    <col min="4868" max="4871" width="26.33203125" style="6" customWidth="1"/>
    <col min="4872" max="4872" width="24.5546875" style="6" customWidth="1"/>
    <col min="4873" max="5121" width="9.109375" style="6"/>
    <col min="5122" max="5122" width="13.109375" style="6" customWidth="1"/>
    <col min="5123" max="5123" width="45.6640625" style="6" customWidth="1"/>
    <col min="5124" max="5127" width="26.33203125" style="6" customWidth="1"/>
    <col min="5128" max="5128" width="24.5546875" style="6" customWidth="1"/>
    <col min="5129" max="5377" width="9.109375" style="6"/>
    <col min="5378" max="5378" width="13.109375" style="6" customWidth="1"/>
    <col min="5379" max="5379" width="45.6640625" style="6" customWidth="1"/>
    <col min="5380" max="5383" width="26.33203125" style="6" customWidth="1"/>
    <col min="5384" max="5384" width="24.5546875" style="6" customWidth="1"/>
    <col min="5385" max="5633" width="9.109375" style="6"/>
    <col min="5634" max="5634" width="13.109375" style="6" customWidth="1"/>
    <col min="5635" max="5635" width="45.6640625" style="6" customWidth="1"/>
    <col min="5636" max="5639" width="26.33203125" style="6" customWidth="1"/>
    <col min="5640" max="5640" width="24.5546875" style="6" customWidth="1"/>
    <col min="5641" max="5889" width="9.109375" style="6"/>
    <col min="5890" max="5890" width="13.109375" style="6" customWidth="1"/>
    <col min="5891" max="5891" width="45.6640625" style="6" customWidth="1"/>
    <col min="5892" max="5895" width="26.33203125" style="6" customWidth="1"/>
    <col min="5896" max="5896" width="24.5546875" style="6" customWidth="1"/>
    <col min="5897" max="6145" width="9.109375" style="6"/>
    <col min="6146" max="6146" width="13.109375" style="6" customWidth="1"/>
    <col min="6147" max="6147" width="45.6640625" style="6" customWidth="1"/>
    <col min="6148" max="6151" width="26.33203125" style="6" customWidth="1"/>
    <col min="6152" max="6152" width="24.5546875" style="6" customWidth="1"/>
    <col min="6153" max="6401" width="9.109375" style="6"/>
    <col min="6402" max="6402" width="13.109375" style="6" customWidth="1"/>
    <col min="6403" max="6403" width="45.6640625" style="6" customWidth="1"/>
    <col min="6404" max="6407" width="26.33203125" style="6" customWidth="1"/>
    <col min="6408" max="6408" width="24.5546875" style="6" customWidth="1"/>
    <col min="6409" max="6657" width="9.109375" style="6"/>
    <col min="6658" max="6658" width="13.109375" style="6" customWidth="1"/>
    <col min="6659" max="6659" width="45.6640625" style="6" customWidth="1"/>
    <col min="6660" max="6663" width="26.33203125" style="6" customWidth="1"/>
    <col min="6664" max="6664" width="24.5546875" style="6" customWidth="1"/>
    <col min="6665" max="6913" width="9.109375" style="6"/>
    <col min="6914" max="6914" width="13.109375" style="6" customWidth="1"/>
    <col min="6915" max="6915" width="45.6640625" style="6" customWidth="1"/>
    <col min="6916" max="6919" width="26.33203125" style="6" customWidth="1"/>
    <col min="6920" max="6920" width="24.5546875" style="6" customWidth="1"/>
    <col min="6921" max="7169" width="9.109375" style="6"/>
    <col min="7170" max="7170" width="13.109375" style="6" customWidth="1"/>
    <col min="7171" max="7171" width="45.6640625" style="6" customWidth="1"/>
    <col min="7172" max="7175" width="26.33203125" style="6" customWidth="1"/>
    <col min="7176" max="7176" width="24.5546875" style="6" customWidth="1"/>
    <col min="7177" max="7425" width="9.109375" style="6"/>
    <col min="7426" max="7426" width="13.109375" style="6" customWidth="1"/>
    <col min="7427" max="7427" width="45.6640625" style="6" customWidth="1"/>
    <col min="7428" max="7431" width="26.33203125" style="6" customWidth="1"/>
    <col min="7432" max="7432" width="24.5546875" style="6" customWidth="1"/>
    <col min="7433" max="7681" width="9.109375" style="6"/>
    <col min="7682" max="7682" width="13.109375" style="6" customWidth="1"/>
    <col min="7683" max="7683" width="45.6640625" style="6" customWidth="1"/>
    <col min="7684" max="7687" width="26.33203125" style="6" customWidth="1"/>
    <col min="7688" max="7688" width="24.5546875" style="6" customWidth="1"/>
    <col min="7689" max="7937" width="9.109375" style="6"/>
    <col min="7938" max="7938" width="13.109375" style="6" customWidth="1"/>
    <col min="7939" max="7939" width="45.6640625" style="6" customWidth="1"/>
    <col min="7940" max="7943" width="26.33203125" style="6" customWidth="1"/>
    <col min="7944" max="7944" width="24.5546875" style="6" customWidth="1"/>
    <col min="7945" max="8193" width="9.109375" style="6"/>
    <col min="8194" max="8194" width="13.109375" style="6" customWidth="1"/>
    <col min="8195" max="8195" width="45.6640625" style="6" customWidth="1"/>
    <col min="8196" max="8199" width="26.33203125" style="6" customWidth="1"/>
    <col min="8200" max="8200" width="24.5546875" style="6" customWidth="1"/>
    <col min="8201" max="8449" width="9.109375" style="6"/>
    <col min="8450" max="8450" width="13.109375" style="6" customWidth="1"/>
    <col min="8451" max="8451" width="45.6640625" style="6" customWidth="1"/>
    <col min="8452" max="8455" width="26.33203125" style="6" customWidth="1"/>
    <col min="8456" max="8456" width="24.5546875" style="6" customWidth="1"/>
    <col min="8457" max="8705" width="9.109375" style="6"/>
    <col min="8706" max="8706" width="13.109375" style="6" customWidth="1"/>
    <col min="8707" max="8707" width="45.6640625" style="6" customWidth="1"/>
    <col min="8708" max="8711" width="26.33203125" style="6" customWidth="1"/>
    <col min="8712" max="8712" width="24.5546875" style="6" customWidth="1"/>
    <col min="8713" max="8961" width="9.109375" style="6"/>
    <col min="8962" max="8962" width="13.109375" style="6" customWidth="1"/>
    <col min="8963" max="8963" width="45.6640625" style="6" customWidth="1"/>
    <col min="8964" max="8967" width="26.33203125" style="6" customWidth="1"/>
    <col min="8968" max="8968" width="24.5546875" style="6" customWidth="1"/>
    <col min="8969" max="9217" width="9.109375" style="6"/>
    <col min="9218" max="9218" width="13.109375" style="6" customWidth="1"/>
    <col min="9219" max="9219" width="45.6640625" style="6" customWidth="1"/>
    <col min="9220" max="9223" width="26.33203125" style="6" customWidth="1"/>
    <col min="9224" max="9224" width="24.5546875" style="6" customWidth="1"/>
    <col min="9225" max="9473" width="9.109375" style="6"/>
    <col min="9474" max="9474" width="13.109375" style="6" customWidth="1"/>
    <col min="9475" max="9475" width="45.6640625" style="6" customWidth="1"/>
    <col min="9476" max="9479" width="26.33203125" style="6" customWidth="1"/>
    <col min="9480" max="9480" width="24.5546875" style="6" customWidth="1"/>
    <col min="9481" max="9729" width="9.109375" style="6"/>
    <col min="9730" max="9730" width="13.109375" style="6" customWidth="1"/>
    <col min="9731" max="9731" width="45.6640625" style="6" customWidth="1"/>
    <col min="9732" max="9735" width="26.33203125" style="6" customWidth="1"/>
    <col min="9736" max="9736" width="24.5546875" style="6" customWidth="1"/>
    <col min="9737" max="9985" width="9.109375" style="6"/>
    <col min="9986" max="9986" width="13.109375" style="6" customWidth="1"/>
    <col min="9987" max="9987" width="45.6640625" style="6" customWidth="1"/>
    <col min="9988" max="9991" width="26.33203125" style="6" customWidth="1"/>
    <col min="9992" max="9992" width="24.5546875" style="6" customWidth="1"/>
    <col min="9993" max="10241" width="9.109375" style="6"/>
    <col min="10242" max="10242" width="13.109375" style="6" customWidth="1"/>
    <col min="10243" max="10243" width="45.6640625" style="6" customWidth="1"/>
    <col min="10244" max="10247" width="26.33203125" style="6" customWidth="1"/>
    <col min="10248" max="10248" width="24.5546875" style="6" customWidth="1"/>
    <col min="10249" max="10497" width="9.109375" style="6"/>
    <col min="10498" max="10498" width="13.109375" style="6" customWidth="1"/>
    <col min="10499" max="10499" width="45.6640625" style="6" customWidth="1"/>
    <col min="10500" max="10503" width="26.33203125" style="6" customWidth="1"/>
    <col min="10504" max="10504" width="24.5546875" style="6" customWidth="1"/>
    <col min="10505" max="10753" width="9.109375" style="6"/>
    <col min="10754" max="10754" width="13.109375" style="6" customWidth="1"/>
    <col min="10755" max="10755" width="45.6640625" style="6" customWidth="1"/>
    <col min="10756" max="10759" width="26.33203125" style="6" customWidth="1"/>
    <col min="10760" max="10760" width="24.5546875" style="6" customWidth="1"/>
    <col min="10761" max="11009" width="9.109375" style="6"/>
    <col min="11010" max="11010" width="13.109375" style="6" customWidth="1"/>
    <col min="11011" max="11011" width="45.6640625" style="6" customWidth="1"/>
    <col min="11012" max="11015" width="26.33203125" style="6" customWidth="1"/>
    <col min="11016" max="11016" width="24.5546875" style="6" customWidth="1"/>
    <col min="11017" max="11265" width="9.109375" style="6"/>
    <col min="11266" max="11266" width="13.109375" style="6" customWidth="1"/>
    <col min="11267" max="11267" width="45.6640625" style="6" customWidth="1"/>
    <col min="11268" max="11271" width="26.33203125" style="6" customWidth="1"/>
    <col min="11272" max="11272" width="24.5546875" style="6" customWidth="1"/>
    <col min="11273" max="11521" width="9.109375" style="6"/>
    <col min="11522" max="11522" width="13.109375" style="6" customWidth="1"/>
    <col min="11523" max="11523" width="45.6640625" style="6" customWidth="1"/>
    <col min="11524" max="11527" width="26.33203125" style="6" customWidth="1"/>
    <col min="11528" max="11528" width="24.5546875" style="6" customWidth="1"/>
    <col min="11529" max="11777" width="9.109375" style="6"/>
    <col min="11778" max="11778" width="13.109375" style="6" customWidth="1"/>
    <col min="11779" max="11779" width="45.6640625" style="6" customWidth="1"/>
    <col min="11780" max="11783" width="26.33203125" style="6" customWidth="1"/>
    <col min="11784" max="11784" width="24.5546875" style="6" customWidth="1"/>
    <col min="11785" max="12033" width="9.109375" style="6"/>
    <col min="12034" max="12034" width="13.109375" style="6" customWidth="1"/>
    <col min="12035" max="12035" width="45.6640625" style="6" customWidth="1"/>
    <col min="12036" max="12039" width="26.33203125" style="6" customWidth="1"/>
    <col min="12040" max="12040" width="24.5546875" style="6" customWidth="1"/>
    <col min="12041" max="12289" width="9.109375" style="6"/>
    <col min="12290" max="12290" width="13.109375" style="6" customWidth="1"/>
    <col min="12291" max="12291" width="45.6640625" style="6" customWidth="1"/>
    <col min="12292" max="12295" width="26.33203125" style="6" customWidth="1"/>
    <col min="12296" max="12296" width="24.5546875" style="6" customWidth="1"/>
    <col min="12297" max="12545" width="9.109375" style="6"/>
    <col min="12546" max="12546" width="13.109375" style="6" customWidth="1"/>
    <col min="12547" max="12547" width="45.6640625" style="6" customWidth="1"/>
    <col min="12548" max="12551" width="26.33203125" style="6" customWidth="1"/>
    <col min="12552" max="12552" width="24.5546875" style="6" customWidth="1"/>
    <col min="12553" max="12801" width="9.109375" style="6"/>
    <col min="12802" max="12802" width="13.109375" style="6" customWidth="1"/>
    <col min="12803" max="12803" width="45.6640625" style="6" customWidth="1"/>
    <col min="12804" max="12807" width="26.33203125" style="6" customWidth="1"/>
    <col min="12808" max="12808" width="24.5546875" style="6" customWidth="1"/>
    <col min="12809" max="13057" width="9.109375" style="6"/>
    <col min="13058" max="13058" width="13.109375" style="6" customWidth="1"/>
    <col min="13059" max="13059" width="45.6640625" style="6" customWidth="1"/>
    <col min="13060" max="13063" width="26.33203125" style="6" customWidth="1"/>
    <col min="13064" max="13064" width="24.5546875" style="6" customWidth="1"/>
    <col min="13065" max="13313" width="9.109375" style="6"/>
    <col min="13314" max="13314" width="13.109375" style="6" customWidth="1"/>
    <col min="13315" max="13315" width="45.6640625" style="6" customWidth="1"/>
    <col min="13316" max="13319" width="26.33203125" style="6" customWidth="1"/>
    <col min="13320" max="13320" width="24.5546875" style="6" customWidth="1"/>
    <col min="13321" max="13569" width="9.109375" style="6"/>
    <col min="13570" max="13570" width="13.109375" style="6" customWidth="1"/>
    <col min="13571" max="13571" width="45.6640625" style="6" customWidth="1"/>
    <col min="13572" max="13575" width="26.33203125" style="6" customWidth="1"/>
    <col min="13576" max="13576" width="24.5546875" style="6" customWidth="1"/>
    <col min="13577" max="13825" width="9.109375" style="6"/>
    <col min="13826" max="13826" width="13.109375" style="6" customWidth="1"/>
    <col min="13827" max="13827" width="45.6640625" style="6" customWidth="1"/>
    <col min="13828" max="13831" width="26.33203125" style="6" customWidth="1"/>
    <col min="13832" max="13832" width="24.5546875" style="6" customWidth="1"/>
    <col min="13833" max="14081" width="9.109375" style="6"/>
    <col min="14082" max="14082" width="13.109375" style="6" customWidth="1"/>
    <col min="14083" max="14083" width="45.6640625" style="6" customWidth="1"/>
    <col min="14084" max="14087" width="26.33203125" style="6" customWidth="1"/>
    <col min="14088" max="14088" width="24.5546875" style="6" customWidth="1"/>
    <col min="14089" max="14337" width="9.109375" style="6"/>
    <col min="14338" max="14338" width="13.109375" style="6" customWidth="1"/>
    <col min="14339" max="14339" width="45.6640625" style="6" customWidth="1"/>
    <col min="14340" max="14343" width="26.33203125" style="6" customWidth="1"/>
    <col min="14344" max="14344" width="24.5546875" style="6" customWidth="1"/>
    <col min="14345" max="14593" width="9.109375" style="6"/>
    <col min="14594" max="14594" width="13.109375" style="6" customWidth="1"/>
    <col min="14595" max="14595" width="45.6640625" style="6" customWidth="1"/>
    <col min="14596" max="14599" width="26.33203125" style="6" customWidth="1"/>
    <col min="14600" max="14600" width="24.5546875" style="6" customWidth="1"/>
    <col min="14601" max="14849" width="9.109375" style="6"/>
    <col min="14850" max="14850" width="13.109375" style="6" customWidth="1"/>
    <col min="14851" max="14851" width="45.6640625" style="6" customWidth="1"/>
    <col min="14852" max="14855" width="26.33203125" style="6" customWidth="1"/>
    <col min="14856" max="14856" width="24.5546875" style="6" customWidth="1"/>
    <col min="14857" max="15105" width="9.109375" style="6"/>
    <col min="15106" max="15106" width="13.109375" style="6" customWidth="1"/>
    <col min="15107" max="15107" width="45.6640625" style="6" customWidth="1"/>
    <col min="15108" max="15111" width="26.33203125" style="6" customWidth="1"/>
    <col min="15112" max="15112" width="24.5546875" style="6" customWidth="1"/>
    <col min="15113" max="15361" width="9.109375" style="6"/>
    <col min="15362" max="15362" width="13.109375" style="6" customWidth="1"/>
    <col min="15363" max="15363" width="45.6640625" style="6" customWidth="1"/>
    <col min="15364" max="15367" width="26.33203125" style="6" customWidth="1"/>
    <col min="15368" max="15368" width="24.5546875" style="6" customWidth="1"/>
    <col min="15369" max="15617" width="9.109375" style="6"/>
    <col min="15618" max="15618" width="13.109375" style="6" customWidth="1"/>
    <col min="15619" max="15619" width="45.6640625" style="6" customWidth="1"/>
    <col min="15620" max="15623" width="26.33203125" style="6" customWidth="1"/>
    <col min="15624" max="15624" width="24.5546875" style="6" customWidth="1"/>
    <col min="15625" max="15873" width="9.109375" style="6"/>
    <col min="15874" max="15874" width="13.109375" style="6" customWidth="1"/>
    <col min="15875" max="15875" width="45.6640625" style="6" customWidth="1"/>
    <col min="15876" max="15879" width="26.33203125" style="6" customWidth="1"/>
    <col min="15880" max="15880" width="24.5546875" style="6" customWidth="1"/>
    <col min="15881" max="16129" width="9.109375" style="6"/>
    <col min="16130" max="16130" width="13.109375" style="6" customWidth="1"/>
    <col min="16131" max="16131" width="45.6640625" style="6" customWidth="1"/>
    <col min="16132" max="16135" width="26.33203125" style="6" customWidth="1"/>
    <col min="16136" max="16136" width="24.5546875" style="6" customWidth="1"/>
    <col min="16137" max="16384" width="9.109375" style="6"/>
  </cols>
  <sheetData>
    <row r="1" spans="1:8" s="96" customFormat="1" ht="98.2" customHeight="1" x14ac:dyDescent="0.25">
      <c r="A1" s="119" t="s">
        <v>175</v>
      </c>
      <c r="B1" s="120"/>
      <c r="C1" s="120"/>
      <c r="D1" s="120"/>
      <c r="E1" s="120"/>
      <c r="F1" s="121"/>
      <c r="G1" s="95"/>
      <c r="H1" s="95"/>
    </row>
    <row r="2" spans="1:8" ht="19.5" thickBot="1" x14ac:dyDescent="0.35">
      <c r="A2" s="116" t="s">
        <v>171</v>
      </c>
      <c r="B2" s="117"/>
      <c r="C2" s="118"/>
      <c r="D2" s="116" t="s">
        <v>167</v>
      </c>
      <c r="E2" s="117"/>
      <c r="F2" s="118"/>
    </row>
    <row r="3" spans="1:8" ht="76.75" customHeight="1" x14ac:dyDescent="0.25">
      <c r="A3" s="28" t="s">
        <v>148</v>
      </c>
      <c r="B3" s="28" t="s">
        <v>165</v>
      </c>
      <c r="C3" s="40" t="s">
        <v>166</v>
      </c>
      <c r="D3" s="40" t="s">
        <v>168</v>
      </c>
      <c r="E3" s="40" t="s">
        <v>169</v>
      </c>
      <c r="F3" s="40" t="s">
        <v>170</v>
      </c>
    </row>
    <row r="4" spans="1:8" x14ac:dyDescent="0.25">
      <c r="A4" s="35"/>
      <c r="B4" s="35"/>
      <c r="C4" s="37"/>
      <c r="D4" s="36"/>
      <c r="E4" s="36"/>
      <c r="F4" s="36"/>
    </row>
    <row r="5" spans="1:8" ht="19" x14ac:dyDescent="0.3">
      <c r="A5" s="15" t="s">
        <v>0</v>
      </c>
      <c r="B5" s="15" t="s">
        <v>1</v>
      </c>
      <c r="C5" s="17">
        <f t="shared" ref="C5:C20" si="0">SUM(D5:F5)</f>
        <v>9469193.3100000005</v>
      </c>
      <c r="D5" s="17">
        <v>2694606.23</v>
      </c>
      <c r="E5" s="17">
        <v>0</v>
      </c>
      <c r="F5" s="17">
        <v>6774587.0800000001</v>
      </c>
    </row>
    <row r="6" spans="1:8" s="50" customFormat="1" x14ac:dyDescent="0.25">
      <c r="A6" s="41" t="s">
        <v>2</v>
      </c>
      <c r="B6" s="41" t="s">
        <v>3</v>
      </c>
      <c r="C6" s="49">
        <f t="shared" si="0"/>
        <v>44270</v>
      </c>
      <c r="D6" s="42">
        <v>40000</v>
      </c>
      <c r="E6" s="42">
        <v>0</v>
      </c>
      <c r="F6" s="42">
        <v>4270</v>
      </c>
      <c r="G6" s="43"/>
      <c r="H6" s="43"/>
    </row>
    <row r="7" spans="1:8" s="50" customFormat="1" x14ac:dyDescent="0.25">
      <c r="A7" s="41" t="s">
        <v>4</v>
      </c>
      <c r="B7" s="41" t="s">
        <v>5</v>
      </c>
      <c r="C7" s="49">
        <f t="shared" si="0"/>
        <v>886400.1399999999</v>
      </c>
      <c r="D7" s="42">
        <v>3000</v>
      </c>
      <c r="E7" s="42">
        <v>0</v>
      </c>
      <c r="F7" s="42">
        <v>883400.1399999999</v>
      </c>
      <c r="G7" s="43"/>
      <c r="H7" s="43"/>
    </row>
    <row r="8" spans="1:8" s="50" customFormat="1" x14ac:dyDescent="0.25">
      <c r="A8" s="41" t="s">
        <v>6</v>
      </c>
      <c r="B8" s="41" t="s">
        <v>7</v>
      </c>
      <c r="C8" s="49">
        <f t="shared" si="0"/>
        <v>13000</v>
      </c>
      <c r="D8" s="42">
        <v>8000</v>
      </c>
      <c r="E8" s="42">
        <v>0</v>
      </c>
      <c r="F8" s="42">
        <v>5000</v>
      </c>
      <c r="G8" s="43"/>
      <c r="H8" s="43"/>
    </row>
    <row r="9" spans="1:8" s="50" customFormat="1" x14ac:dyDescent="0.25">
      <c r="A9" s="41" t="s">
        <v>8</v>
      </c>
      <c r="B9" s="41" t="s">
        <v>9</v>
      </c>
      <c r="C9" s="49">
        <f t="shared" si="0"/>
        <v>5446945.9199999999</v>
      </c>
      <c r="D9" s="42">
        <v>2538028.98</v>
      </c>
      <c r="E9" s="42">
        <v>0</v>
      </c>
      <c r="F9" s="42">
        <v>2908916.94</v>
      </c>
      <c r="G9" s="43"/>
      <c r="H9" s="43"/>
    </row>
    <row r="10" spans="1:8" s="50" customFormat="1" x14ac:dyDescent="0.25">
      <c r="A10" s="41" t="s">
        <v>10</v>
      </c>
      <c r="B10" s="41" t="s">
        <v>11</v>
      </c>
      <c r="C10" s="49">
        <f t="shared" si="0"/>
        <v>3078577.25</v>
      </c>
      <c r="D10" s="42">
        <v>105577.25</v>
      </c>
      <c r="E10" s="42">
        <v>0</v>
      </c>
      <c r="F10" s="42">
        <v>2973000</v>
      </c>
      <c r="G10" s="43"/>
      <c r="H10" s="43"/>
    </row>
    <row r="11" spans="1:8" ht="19" x14ac:dyDescent="0.3">
      <c r="A11" s="15" t="s">
        <v>12</v>
      </c>
      <c r="B11" s="15" t="s">
        <v>13</v>
      </c>
      <c r="C11" s="17">
        <f t="shared" si="0"/>
        <v>54604518.75999999</v>
      </c>
      <c r="D11" s="17">
        <v>6436538.4200000009</v>
      </c>
      <c r="E11" s="17">
        <v>21180000</v>
      </c>
      <c r="F11" s="17">
        <v>26987980.339999992</v>
      </c>
    </row>
    <row r="12" spans="1:8" s="50" customFormat="1" x14ac:dyDescent="0.25">
      <c r="A12" s="41" t="s">
        <v>14</v>
      </c>
      <c r="B12" s="41" t="s">
        <v>15</v>
      </c>
      <c r="C12" s="49">
        <f t="shared" si="0"/>
        <v>2407000</v>
      </c>
      <c r="D12" s="42">
        <v>0</v>
      </c>
      <c r="E12" s="42">
        <v>0</v>
      </c>
      <c r="F12" s="42">
        <v>2407000</v>
      </c>
      <c r="G12" s="43"/>
      <c r="H12" s="43"/>
    </row>
    <row r="13" spans="1:8" s="50" customFormat="1" x14ac:dyDescent="0.25">
      <c r="A13" s="41" t="s">
        <v>16</v>
      </c>
      <c r="B13" s="41" t="s">
        <v>17</v>
      </c>
      <c r="C13" s="49">
        <f t="shared" si="0"/>
        <v>11979991.429999998</v>
      </c>
      <c r="D13" s="42">
        <v>2323472.3200000008</v>
      </c>
      <c r="E13" s="42">
        <v>0</v>
      </c>
      <c r="F13" s="42">
        <v>9656519.1099999975</v>
      </c>
      <c r="G13" s="43"/>
      <c r="H13" s="43"/>
    </row>
    <row r="14" spans="1:8" s="50" customFormat="1" x14ac:dyDescent="0.25">
      <c r="A14" s="41" t="s">
        <v>18</v>
      </c>
      <c r="B14" s="41" t="s">
        <v>19</v>
      </c>
      <c r="C14" s="49">
        <f t="shared" si="0"/>
        <v>9929725.8900000006</v>
      </c>
      <c r="D14" s="42">
        <v>4067434.66</v>
      </c>
      <c r="E14" s="42">
        <v>0</v>
      </c>
      <c r="F14" s="42">
        <v>5862291.2300000004</v>
      </c>
      <c r="G14" s="43"/>
      <c r="H14" s="43"/>
    </row>
    <row r="15" spans="1:8" s="50" customFormat="1" x14ac:dyDescent="0.25">
      <c r="A15" s="41" t="s">
        <v>20</v>
      </c>
      <c r="B15" s="41" t="s">
        <v>21</v>
      </c>
      <c r="C15" s="49">
        <f t="shared" si="0"/>
        <v>1746024.79</v>
      </c>
      <c r="D15" s="42">
        <v>3500</v>
      </c>
      <c r="E15" s="42">
        <v>0</v>
      </c>
      <c r="F15" s="42">
        <v>1742524.79</v>
      </c>
      <c r="G15" s="43"/>
      <c r="H15" s="43"/>
    </row>
    <row r="16" spans="1:8" s="50" customFormat="1" x14ac:dyDescent="0.25">
      <c r="A16" s="41" t="s">
        <v>22</v>
      </c>
      <c r="B16" s="41" t="s">
        <v>23</v>
      </c>
      <c r="C16" s="49">
        <f t="shared" si="0"/>
        <v>1245071.6599999999</v>
      </c>
      <c r="D16" s="42">
        <v>25631.440000000002</v>
      </c>
      <c r="E16" s="42">
        <v>0</v>
      </c>
      <c r="F16" s="42">
        <v>1219440.22</v>
      </c>
      <c r="G16" s="43"/>
      <c r="H16" s="43"/>
    </row>
    <row r="17" spans="1:8" s="50" customFormat="1" x14ac:dyDescent="0.25">
      <c r="A17" s="41" t="s">
        <v>24</v>
      </c>
      <c r="B17" s="41" t="s">
        <v>25</v>
      </c>
      <c r="C17" s="49">
        <f t="shared" si="0"/>
        <v>27077000</v>
      </c>
      <c r="D17" s="42">
        <v>7000</v>
      </c>
      <c r="E17" s="42">
        <v>21180000</v>
      </c>
      <c r="F17" s="42">
        <v>5890000</v>
      </c>
      <c r="G17" s="43"/>
      <c r="H17" s="43"/>
    </row>
    <row r="18" spans="1:8" s="50" customFormat="1" x14ac:dyDescent="0.25">
      <c r="A18" s="41" t="s">
        <v>26</v>
      </c>
      <c r="B18" s="41" t="s">
        <v>27</v>
      </c>
      <c r="C18" s="49">
        <f t="shared" si="0"/>
        <v>219704.99</v>
      </c>
      <c r="D18" s="42">
        <v>9500</v>
      </c>
      <c r="E18" s="42">
        <v>0</v>
      </c>
      <c r="F18" s="42">
        <v>210204.99</v>
      </c>
      <c r="G18" s="43"/>
      <c r="H18" s="43"/>
    </row>
    <row r="19" spans="1:8" ht="19" x14ac:dyDescent="0.3">
      <c r="A19" s="15" t="s">
        <v>28</v>
      </c>
      <c r="B19" s="15" t="s">
        <v>29</v>
      </c>
      <c r="C19" s="17">
        <f t="shared" si="0"/>
        <v>200000</v>
      </c>
      <c r="D19" s="17">
        <v>0</v>
      </c>
      <c r="E19" s="17">
        <v>0</v>
      </c>
      <c r="F19" s="17">
        <v>200000</v>
      </c>
    </row>
    <row r="20" spans="1:8" s="50" customFormat="1" ht="15.75" thickBot="1" x14ac:dyDescent="0.3">
      <c r="A20" s="41" t="s">
        <v>30</v>
      </c>
      <c r="B20" s="41" t="s">
        <v>31</v>
      </c>
      <c r="C20" s="49">
        <f t="shared" si="0"/>
        <v>200000</v>
      </c>
      <c r="D20" s="42">
        <v>0</v>
      </c>
      <c r="E20" s="42">
        <v>0</v>
      </c>
      <c r="F20" s="42">
        <v>200000</v>
      </c>
      <c r="G20" s="43"/>
      <c r="H20" s="43"/>
    </row>
    <row r="21" spans="1:8" ht="19.5" thickBot="1" x14ac:dyDescent="0.3">
      <c r="A21" s="34" t="s">
        <v>164</v>
      </c>
      <c r="B21" s="34"/>
      <c r="C21" s="39">
        <f>C5+C11+C19</f>
        <v>64273712.069999993</v>
      </c>
      <c r="D21" s="39">
        <f t="shared" ref="D21:F21" si="1">D5+D11+D19</f>
        <v>9131144.6500000004</v>
      </c>
      <c r="E21" s="39">
        <f t="shared" si="1"/>
        <v>21180000</v>
      </c>
      <c r="F21" s="39">
        <f t="shared" si="1"/>
        <v>33962567.419999994</v>
      </c>
    </row>
  </sheetData>
  <mergeCells count="3">
    <mergeCell ref="A2:C2"/>
    <mergeCell ref="D2:F2"/>
    <mergeCell ref="A1:F1"/>
  </mergeCells>
  <pageMargins left="0.70866141732283472" right="0.51181102362204722" top="0.74803149606299213" bottom="0.74803149606299213" header="0.31496062992125984" footer="0.31496062992125984"/>
  <pageSetup paperSize="9" scale="75" firstPageNumber="4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D31" sqref="D31"/>
    </sheetView>
  </sheetViews>
  <sheetFormatPr defaultRowHeight="15.05" x14ac:dyDescent="0.3"/>
  <cols>
    <col min="3" max="3" width="37.88671875" customWidth="1"/>
    <col min="4" max="4" width="31" customWidth="1"/>
    <col min="5" max="6" width="10" customWidth="1"/>
  </cols>
  <sheetData>
    <row r="1" spans="1:5" ht="50.25" customHeight="1" x14ac:dyDescent="0.25"/>
    <row r="2" spans="1:5" ht="18.850000000000001" x14ac:dyDescent="0.25">
      <c r="A2" s="122" t="s">
        <v>177</v>
      </c>
      <c r="B2" s="122"/>
      <c r="C2" s="122"/>
      <c r="D2" s="122"/>
    </row>
    <row r="4" spans="1:5" ht="4.75" customHeight="1" x14ac:dyDescent="0.25"/>
    <row r="5" spans="1:5" ht="24.05" customHeight="1" x14ac:dyDescent="0.3">
      <c r="A5" s="123" t="s">
        <v>182</v>
      </c>
      <c r="B5" s="123"/>
      <c r="C5" s="123"/>
      <c r="D5" s="123"/>
      <c r="E5" s="63"/>
    </row>
    <row r="6" spans="1:5" ht="24.05" customHeight="1" x14ac:dyDescent="0.3">
      <c r="A6" s="72"/>
      <c r="B6" s="72"/>
      <c r="C6" s="72"/>
      <c r="D6" s="72"/>
      <c r="E6" s="63"/>
    </row>
    <row r="7" spans="1:5" ht="15.75" x14ac:dyDescent="0.25">
      <c r="A7" s="70" t="s">
        <v>183</v>
      </c>
      <c r="B7" s="63"/>
      <c r="C7" s="63"/>
      <c r="D7" s="71">
        <v>170000000</v>
      </c>
      <c r="E7" s="63"/>
    </row>
    <row r="8" spans="1:5" x14ac:dyDescent="0.25">
      <c r="A8" s="63"/>
      <c r="B8" s="63"/>
      <c r="C8" s="63"/>
      <c r="D8" s="64"/>
      <c r="E8" s="63"/>
    </row>
    <row r="9" spans="1:5" x14ac:dyDescent="0.25">
      <c r="A9" s="65" t="s">
        <v>184</v>
      </c>
      <c r="B9" s="63"/>
      <c r="C9" s="63"/>
      <c r="D9" s="64">
        <v>550000000</v>
      </c>
      <c r="E9" s="63"/>
    </row>
    <row r="10" spans="1:5" x14ac:dyDescent="0.25">
      <c r="A10" s="65" t="s">
        <v>178</v>
      </c>
      <c r="B10" s="63"/>
      <c r="C10" s="63"/>
      <c r="D10" s="64">
        <v>21180000</v>
      </c>
      <c r="E10" s="63"/>
    </row>
    <row r="11" spans="1:5" x14ac:dyDescent="0.25">
      <c r="A11" s="63"/>
      <c r="B11" s="63"/>
      <c r="C11" s="63"/>
      <c r="D11" s="64"/>
      <c r="E11" s="63"/>
    </row>
    <row r="12" spans="1:5" x14ac:dyDescent="0.25">
      <c r="A12" s="65" t="s">
        <v>179</v>
      </c>
      <c r="B12" s="63"/>
      <c r="C12" s="63"/>
      <c r="D12" s="64">
        <v>520000000</v>
      </c>
      <c r="E12" s="63"/>
    </row>
    <row r="13" spans="1:5" x14ac:dyDescent="0.25">
      <c r="A13" s="65" t="s">
        <v>180</v>
      </c>
      <c r="B13" s="63"/>
      <c r="C13" s="63"/>
      <c r="D13" s="64">
        <v>52000000</v>
      </c>
      <c r="E13" s="63"/>
    </row>
    <row r="14" spans="1:5" x14ac:dyDescent="0.25">
      <c r="A14" s="65" t="s">
        <v>181</v>
      </c>
      <c r="B14" s="63"/>
      <c r="C14" s="63"/>
      <c r="D14" s="64">
        <v>4913000</v>
      </c>
      <c r="E14" s="63"/>
    </row>
    <row r="15" spans="1:5" x14ac:dyDescent="0.25">
      <c r="A15" s="63"/>
      <c r="B15" s="63"/>
      <c r="C15" s="63"/>
      <c r="D15" s="64"/>
      <c r="E15" s="63"/>
    </row>
    <row r="16" spans="1:5" ht="16.55" thickBot="1" x14ac:dyDescent="0.3">
      <c r="A16" s="66" t="s">
        <v>185</v>
      </c>
      <c r="B16" s="67"/>
      <c r="C16" s="67"/>
      <c r="D16" s="68">
        <f>D7+D9+D10-D12-D13-D14</f>
        <v>164267000</v>
      </c>
      <c r="E16" s="63"/>
    </row>
    <row r="19" spans="4:4" x14ac:dyDescent="0.25">
      <c r="D19" s="69"/>
    </row>
    <row r="20" spans="4:4" x14ac:dyDescent="0.25">
      <c r="D20" s="69"/>
    </row>
  </sheetData>
  <mergeCells count="2">
    <mergeCell ref="A2:D2"/>
    <mergeCell ref="A5:D5"/>
  </mergeCells>
  <printOptions horizontalCentered="1"/>
  <pageMargins left="0.70866141732283472" right="0.70866141732283472" top="0.74803149606299213" bottom="0.74803149606299213" header="0.31496062992125984" footer="0.19685039370078741"/>
  <pageSetup paperSize="9" scale="75" firstPageNumber="5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opLeftCell="A49" zoomScale="85" zoomScaleNormal="85" workbookViewId="0">
      <selection activeCell="B31" sqref="B31"/>
    </sheetView>
  </sheetViews>
  <sheetFormatPr defaultColWidth="9.109375" defaultRowHeight="15.05" x14ac:dyDescent="0.3"/>
  <cols>
    <col min="1" max="1" width="15.6640625" style="1" customWidth="1"/>
    <col min="2" max="2" width="102" style="1" customWidth="1"/>
    <col min="3" max="5" width="20" style="1" customWidth="1"/>
    <col min="6" max="6" width="15.33203125" style="1" bestFit="1" customWidth="1"/>
    <col min="7" max="10" width="16.109375" style="1" customWidth="1"/>
    <col min="11" max="11" width="15" style="1" bestFit="1" customWidth="1"/>
    <col min="12" max="16384" width="9.109375" style="1"/>
  </cols>
  <sheetData>
    <row r="1" spans="1:10" ht="41.25" customHeight="1" thickBot="1" x14ac:dyDescent="0.45">
      <c r="A1" s="124" t="s">
        <v>163</v>
      </c>
      <c r="B1" s="124"/>
      <c r="C1" s="124"/>
      <c r="D1" s="124"/>
      <c r="E1" s="124"/>
    </row>
    <row r="2" spans="1:10" s="26" customFormat="1" ht="19" x14ac:dyDescent="0.25">
      <c r="A2" s="27" t="s">
        <v>148</v>
      </c>
      <c r="B2" s="27" t="s">
        <v>165</v>
      </c>
      <c r="C2" s="28">
        <v>2017</v>
      </c>
      <c r="D2" s="28">
        <v>2018</v>
      </c>
      <c r="E2" s="28">
        <v>2019</v>
      </c>
      <c r="G2" s="4"/>
      <c r="H2" s="4"/>
      <c r="I2" s="4"/>
      <c r="J2" s="4"/>
    </row>
    <row r="3" spans="1:10" s="11" customFormat="1" ht="19" x14ac:dyDescent="0.3">
      <c r="A3" s="21" t="s">
        <v>102</v>
      </c>
      <c r="B3" s="21" t="s">
        <v>103</v>
      </c>
      <c r="C3" s="22">
        <v>598849116.296615</v>
      </c>
      <c r="D3" s="22">
        <v>567865961.00027752</v>
      </c>
      <c r="E3" s="22">
        <v>570160722.37858748</v>
      </c>
      <c r="G3" s="23"/>
    </row>
    <row r="4" spans="1:10" s="51" customFormat="1" ht="15.75" x14ac:dyDescent="0.25">
      <c r="A4" s="19" t="s">
        <v>104</v>
      </c>
      <c r="B4" s="19" t="s">
        <v>105</v>
      </c>
      <c r="C4" s="20">
        <v>153013454.46617451</v>
      </c>
      <c r="D4" s="20">
        <v>154319261.93627751</v>
      </c>
      <c r="E4" s="20">
        <v>157118149.1785875</v>
      </c>
    </row>
    <row r="5" spans="1:10" s="2" customFormat="1" x14ac:dyDescent="0.25">
      <c r="A5" s="24" t="s">
        <v>106</v>
      </c>
      <c r="B5" s="24" t="s">
        <v>107</v>
      </c>
      <c r="C5" s="25">
        <v>99543997.710000008</v>
      </c>
      <c r="D5" s="25">
        <v>100393622.58000001</v>
      </c>
      <c r="E5" s="25">
        <v>100841804.54000001</v>
      </c>
    </row>
    <row r="6" spans="1:10" s="2" customFormat="1" x14ac:dyDescent="0.25">
      <c r="A6" s="24" t="s">
        <v>108</v>
      </c>
      <c r="B6" s="24" t="s">
        <v>109</v>
      </c>
      <c r="C6" s="25">
        <v>16589546.120000007</v>
      </c>
      <c r="D6" s="25">
        <v>16549599.720000003</v>
      </c>
      <c r="E6" s="25">
        <v>16011406.310000002</v>
      </c>
    </row>
    <row r="7" spans="1:10" s="2" customFormat="1" x14ac:dyDescent="0.25">
      <c r="A7" s="24" t="s">
        <v>110</v>
      </c>
      <c r="B7" s="24" t="s">
        <v>111</v>
      </c>
      <c r="C7" s="25">
        <v>36879910.6361745</v>
      </c>
      <c r="D7" s="25">
        <v>37376039.636277497</v>
      </c>
      <c r="E7" s="25">
        <v>40264938.328587502</v>
      </c>
    </row>
    <row r="8" spans="1:10" s="51" customFormat="1" ht="15.75" x14ac:dyDescent="0.25">
      <c r="A8" s="19" t="s">
        <v>112</v>
      </c>
      <c r="B8" s="19" t="s">
        <v>113</v>
      </c>
      <c r="C8" s="20">
        <v>386819492.01044089</v>
      </c>
      <c r="D8" s="20">
        <v>378270151.98399997</v>
      </c>
      <c r="E8" s="20">
        <v>378338984.80000001</v>
      </c>
    </row>
    <row r="9" spans="1:10" s="2" customFormat="1" x14ac:dyDescent="0.25">
      <c r="A9" s="24" t="s">
        <v>114</v>
      </c>
      <c r="B9" s="24" t="s">
        <v>115</v>
      </c>
      <c r="C9" s="25">
        <v>334280521.22599995</v>
      </c>
      <c r="D9" s="25">
        <v>329409701.56599998</v>
      </c>
      <c r="E9" s="25">
        <v>326944635.926</v>
      </c>
    </row>
    <row r="10" spans="1:10" s="2" customFormat="1" x14ac:dyDescent="0.25">
      <c r="A10" s="24" t="s">
        <v>116</v>
      </c>
      <c r="B10" s="24" t="s">
        <v>117</v>
      </c>
      <c r="C10" s="25">
        <v>18614518.780000001</v>
      </c>
      <c r="D10" s="25">
        <v>17136344.050000001</v>
      </c>
      <c r="E10" s="25">
        <v>17013881.169999998</v>
      </c>
    </row>
    <row r="11" spans="1:10" s="2" customFormat="1" x14ac:dyDescent="0.25">
      <c r="A11" s="24" t="s">
        <v>118</v>
      </c>
      <c r="B11" s="24" t="s">
        <v>119</v>
      </c>
      <c r="C11" s="25">
        <v>512609.62000000011</v>
      </c>
      <c r="D11" s="25">
        <v>42931.82</v>
      </c>
      <c r="E11" s="25">
        <v>32931.82</v>
      </c>
    </row>
    <row r="12" spans="1:10" s="2" customFormat="1" x14ac:dyDescent="0.25">
      <c r="A12" s="24" t="s">
        <v>120</v>
      </c>
      <c r="B12" s="24" t="s">
        <v>121</v>
      </c>
      <c r="C12" s="25">
        <v>11233107</v>
      </c>
      <c r="D12" s="25">
        <v>11401677.289999999</v>
      </c>
      <c r="E12" s="25">
        <v>12598959.699999999</v>
      </c>
    </row>
    <row r="13" spans="1:10" s="2" customFormat="1" x14ac:dyDescent="0.3">
      <c r="A13" s="24" t="s">
        <v>122</v>
      </c>
      <c r="B13" s="24" t="s">
        <v>123</v>
      </c>
      <c r="C13" s="25">
        <v>692010.92999999993</v>
      </c>
      <c r="D13" s="25">
        <v>659388.63</v>
      </c>
      <c r="E13" s="25">
        <v>599729.57999999996</v>
      </c>
    </row>
    <row r="14" spans="1:10" s="2" customFormat="1" x14ac:dyDescent="0.25">
      <c r="A14" s="24" t="s">
        <v>124</v>
      </c>
      <c r="B14" s="24" t="s">
        <v>125</v>
      </c>
      <c r="C14" s="25">
        <v>3455047.9068410001</v>
      </c>
      <c r="D14" s="25">
        <v>2408359.2800000003</v>
      </c>
      <c r="E14" s="25">
        <v>2059021.6600000001</v>
      </c>
    </row>
    <row r="15" spans="1:10" s="2" customFormat="1" x14ac:dyDescent="0.25">
      <c r="A15" s="24" t="s">
        <v>126</v>
      </c>
      <c r="B15" s="24" t="s">
        <v>127</v>
      </c>
      <c r="C15" s="25">
        <v>18031676.547599997</v>
      </c>
      <c r="D15" s="25">
        <v>17211749.347999997</v>
      </c>
      <c r="E15" s="25">
        <v>19089824.943999998</v>
      </c>
    </row>
    <row r="16" spans="1:10" s="51" customFormat="1" ht="15.75" x14ac:dyDescent="0.25">
      <c r="A16" s="19" t="s">
        <v>128</v>
      </c>
      <c r="B16" s="19" t="s">
        <v>129</v>
      </c>
      <c r="C16" s="20">
        <v>24100000</v>
      </c>
      <c r="D16" s="20">
        <v>24100000</v>
      </c>
      <c r="E16" s="20">
        <v>24100000</v>
      </c>
    </row>
    <row r="17" spans="1:8" s="2" customFormat="1" x14ac:dyDescent="0.3">
      <c r="A17" s="24" t="s">
        <v>335</v>
      </c>
      <c r="B17" s="24" t="s">
        <v>336</v>
      </c>
      <c r="C17" s="25">
        <v>24100000</v>
      </c>
      <c r="D17" s="25">
        <v>24100000</v>
      </c>
      <c r="E17" s="25">
        <v>24100000</v>
      </c>
    </row>
    <row r="18" spans="1:8" s="51" customFormat="1" ht="15.75" x14ac:dyDescent="0.25">
      <c r="A18" s="19" t="s">
        <v>130</v>
      </c>
      <c r="B18" s="19" t="s">
        <v>131</v>
      </c>
      <c r="C18" s="20">
        <v>0</v>
      </c>
      <c r="D18" s="20">
        <v>0</v>
      </c>
      <c r="E18" s="20">
        <v>0</v>
      </c>
    </row>
    <row r="19" spans="1:8" s="2" customFormat="1" x14ac:dyDescent="0.25">
      <c r="A19" s="24" t="s">
        <v>338</v>
      </c>
      <c r="B19" s="24" t="s">
        <v>337</v>
      </c>
      <c r="C19" s="25">
        <v>0</v>
      </c>
      <c r="D19" s="25">
        <v>0</v>
      </c>
      <c r="E19" s="25">
        <v>0</v>
      </c>
    </row>
    <row r="20" spans="1:8" s="51" customFormat="1" ht="15.75" x14ac:dyDescent="0.25">
      <c r="A20" s="19" t="s">
        <v>132</v>
      </c>
      <c r="B20" s="19" t="s">
        <v>133</v>
      </c>
      <c r="C20" s="20">
        <v>34916169.82</v>
      </c>
      <c r="D20" s="20">
        <v>11176547.08</v>
      </c>
      <c r="E20" s="20">
        <v>10603588.399999999</v>
      </c>
    </row>
    <row r="21" spans="1:8" s="2" customFormat="1" x14ac:dyDescent="0.3">
      <c r="A21" s="24" t="s">
        <v>343</v>
      </c>
      <c r="B21" s="24" t="s">
        <v>344</v>
      </c>
      <c r="C21" s="25">
        <v>7474434.71</v>
      </c>
      <c r="D21" s="25">
        <v>5315103.7300000004</v>
      </c>
      <c r="E21" s="25">
        <v>5107842.6199999992</v>
      </c>
    </row>
    <row r="22" spans="1:8" s="2" customFormat="1" x14ac:dyDescent="0.3">
      <c r="A22" s="24" t="s">
        <v>345</v>
      </c>
      <c r="B22" s="24" t="s">
        <v>346</v>
      </c>
      <c r="C22" s="25">
        <v>177000</v>
      </c>
      <c r="D22" s="25">
        <v>180000</v>
      </c>
      <c r="E22" s="25">
        <v>180000</v>
      </c>
    </row>
    <row r="23" spans="1:8" s="2" customFormat="1" x14ac:dyDescent="0.25">
      <c r="A23" s="24" t="s">
        <v>347</v>
      </c>
      <c r="B23" s="24" t="s">
        <v>348</v>
      </c>
      <c r="C23" s="25">
        <v>77190</v>
      </c>
      <c r="D23" s="25">
        <v>77190</v>
      </c>
      <c r="E23" s="25">
        <v>77190</v>
      </c>
    </row>
    <row r="24" spans="1:8" s="2" customFormat="1" x14ac:dyDescent="0.3">
      <c r="A24" s="24" t="s">
        <v>364</v>
      </c>
      <c r="B24" s="24" t="s">
        <v>134</v>
      </c>
      <c r="C24" s="25">
        <v>27187545.109999999</v>
      </c>
      <c r="D24" s="25">
        <v>5604253.3499999996</v>
      </c>
      <c r="E24" s="25">
        <v>5238555.78</v>
      </c>
    </row>
    <row r="25" spans="1:8" s="51" customFormat="1" ht="15.75" x14ac:dyDescent="0.25">
      <c r="A25" s="19" t="s">
        <v>135</v>
      </c>
      <c r="B25" s="19" t="s">
        <v>136</v>
      </c>
      <c r="C25" s="20">
        <v>0</v>
      </c>
      <c r="D25" s="20">
        <v>0</v>
      </c>
      <c r="E25" s="20">
        <v>0</v>
      </c>
    </row>
    <row r="26" spans="1:8" s="2" customFormat="1" x14ac:dyDescent="0.25">
      <c r="A26" s="24" t="s">
        <v>340</v>
      </c>
      <c r="B26" s="24" t="s">
        <v>339</v>
      </c>
      <c r="C26" s="25">
        <v>0</v>
      </c>
      <c r="D26" s="25">
        <v>0</v>
      </c>
      <c r="E26" s="25">
        <v>0</v>
      </c>
    </row>
    <row r="27" spans="1:8" s="51" customFormat="1" ht="15.75" x14ac:dyDescent="0.25">
      <c r="A27" s="19" t="s">
        <v>137</v>
      </c>
      <c r="B27" s="19" t="s">
        <v>138</v>
      </c>
      <c r="C27" s="20">
        <v>0</v>
      </c>
      <c r="D27" s="20">
        <v>0</v>
      </c>
      <c r="E27" s="20">
        <v>0</v>
      </c>
    </row>
    <row r="28" spans="1:8" s="2" customFormat="1" x14ac:dyDescent="0.25">
      <c r="A28" s="24" t="s">
        <v>342</v>
      </c>
      <c r="B28" s="24" t="s">
        <v>341</v>
      </c>
      <c r="C28" s="25">
        <v>0</v>
      </c>
      <c r="D28" s="25">
        <v>0</v>
      </c>
      <c r="E28" s="25">
        <v>0</v>
      </c>
    </row>
    <row r="29" spans="1:8" ht="26.2" customHeight="1" x14ac:dyDescent="0.3">
      <c r="A29" s="15"/>
      <c r="B29" s="15" t="s">
        <v>149</v>
      </c>
      <c r="C29" s="17">
        <f>C3</f>
        <v>598849116.296615</v>
      </c>
      <c r="D29" s="17">
        <f>D3</f>
        <v>567865961.00027752</v>
      </c>
      <c r="E29" s="17">
        <f>E3</f>
        <v>570160722.37858748</v>
      </c>
      <c r="F29" s="3"/>
      <c r="G29" s="3"/>
      <c r="H29" s="3"/>
    </row>
    <row r="30" spans="1:8" s="11" customFormat="1" ht="19" x14ac:dyDescent="0.3">
      <c r="A30" s="21" t="s">
        <v>32</v>
      </c>
      <c r="B30" s="21" t="s">
        <v>33</v>
      </c>
      <c r="C30" s="22">
        <v>596162763.02099991</v>
      </c>
      <c r="D30" s="22">
        <v>563400777.98199999</v>
      </c>
      <c r="E30" s="22">
        <v>566585444.65199995</v>
      </c>
      <c r="G30" s="23"/>
    </row>
    <row r="31" spans="1:8" s="51" customFormat="1" ht="15.75" x14ac:dyDescent="0.25">
      <c r="A31" s="19" t="s">
        <v>34</v>
      </c>
      <c r="B31" s="19" t="s">
        <v>35</v>
      </c>
      <c r="C31" s="20">
        <v>323008546.19</v>
      </c>
      <c r="D31" s="20">
        <v>311268255.17000002</v>
      </c>
      <c r="E31" s="20">
        <v>315031601.77999997</v>
      </c>
    </row>
    <row r="32" spans="1:8" s="31" customFormat="1" ht="15.75" x14ac:dyDescent="0.25">
      <c r="A32" s="29" t="s">
        <v>36</v>
      </c>
      <c r="B32" s="29" t="s">
        <v>37</v>
      </c>
      <c r="C32" s="30">
        <v>228786458.54999998</v>
      </c>
      <c r="D32" s="30">
        <v>218372415.16</v>
      </c>
      <c r="E32" s="30">
        <v>222167007.15000001</v>
      </c>
    </row>
    <row r="33" spans="1:8" s="2" customFormat="1" x14ac:dyDescent="0.25">
      <c r="A33" s="24" t="s">
        <v>38</v>
      </c>
      <c r="B33" s="24" t="s">
        <v>39</v>
      </c>
      <c r="C33" s="25">
        <v>191245700</v>
      </c>
      <c r="D33" s="25">
        <v>201740200</v>
      </c>
      <c r="E33" s="25">
        <v>210540200</v>
      </c>
    </row>
    <row r="34" spans="1:8" s="2" customFormat="1" x14ac:dyDescent="0.25">
      <c r="A34" s="24" t="s">
        <v>40</v>
      </c>
      <c r="B34" s="24" t="s">
        <v>41</v>
      </c>
      <c r="C34" s="25">
        <v>5712881.79</v>
      </c>
      <c r="D34" s="25">
        <v>2520364.6399999997</v>
      </c>
      <c r="E34" s="25">
        <v>1124742.74</v>
      </c>
    </row>
    <row r="35" spans="1:8" s="2" customFormat="1" x14ac:dyDescent="0.3">
      <c r="A35" s="24" t="s">
        <v>42</v>
      </c>
      <c r="B35" s="24" t="s">
        <v>43</v>
      </c>
      <c r="C35" s="25">
        <v>1987450</v>
      </c>
      <c r="D35" s="25">
        <v>1801661</v>
      </c>
      <c r="E35" s="25">
        <v>1605618</v>
      </c>
    </row>
    <row r="36" spans="1:8" s="2" customFormat="1" x14ac:dyDescent="0.3">
      <c r="A36" s="24" t="s">
        <v>44</v>
      </c>
      <c r="B36" s="24" t="s">
        <v>45</v>
      </c>
      <c r="C36" s="25">
        <v>1700000</v>
      </c>
      <c r="D36" s="25">
        <v>1700000</v>
      </c>
      <c r="E36" s="25">
        <v>1700000</v>
      </c>
    </row>
    <row r="37" spans="1:8" s="2" customFormat="1" x14ac:dyDescent="0.3">
      <c r="A37" s="24" t="s">
        <v>46</v>
      </c>
      <c r="B37" s="24" t="s">
        <v>47</v>
      </c>
      <c r="C37" s="25">
        <v>2168543.08</v>
      </c>
      <c r="D37" s="25">
        <v>2041103</v>
      </c>
      <c r="E37" s="25">
        <v>2005690</v>
      </c>
    </row>
    <row r="38" spans="1:8" s="2" customFormat="1" x14ac:dyDescent="0.3">
      <c r="A38" s="24" t="s">
        <v>48</v>
      </c>
      <c r="B38" s="24" t="s">
        <v>49</v>
      </c>
      <c r="C38" s="25">
        <v>25971883.679999989</v>
      </c>
      <c r="D38" s="25">
        <v>8569086.5200000033</v>
      </c>
      <c r="E38" s="25">
        <v>5190756.4099999992</v>
      </c>
    </row>
    <row r="39" spans="1:8" s="31" customFormat="1" ht="15.75" x14ac:dyDescent="0.3">
      <c r="A39" s="29" t="s">
        <v>50</v>
      </c>
      <c r="B39" s="29" t="s">
        <v>51</v>
      </c>
      <c r="C39" s="30">
        <v>94222087.640000001</v>
      </c>
      <c r="D39" s="30">
        <v>92895840.010000005</v>
      </c>
      <c r="E39" s="30">
        <v>92864594.629999995</v>
      </c>
      <c r="F39" s="33"/>
      <c r="G39" s="33"/>
      <c r="H39" s="33"/>
    </row>
    <row r="40" spans="1:8" s="51" customFormat="1" ht="15.75" x14ac:dyDescent="0.25">
      <c r="A40" s="19" t="s">
        <v>52</v>
      </c>
      <c r="B40" s="19" t="s">
        <v>53</v>
      </c>
      <c r="C40" s="20">
        <v>243996873.86999997</v>
      </c>
      <c r="D40" s="20">
        <v>219489138.81</v>
      </c>
      <c r="E40" s="20">
        <v>218717546.09999999</v>
      </c>
    </row>
    <row r="41" spans="1:8" s="2" customFormat="1" x14ac:dyDescent="0.25">
      <c r="A41" s="24" t="s">
        <v>54</v>
      </c>
      <c r="B41" s="24" t="s">
        <v>55</v>
      </c>
      <c r="C41" s="25">
        <v>74819364.870000005</v>
      </c>
      <c r="D41" s="25">
        <v>73946127.38000001</v>
      </c>
      <c r="E41" s="25">
        <v>73414439.849999994</v>
      </c>
    </row>
    <row r="42" spans="1:8" s="2" customFormat="1" x14ac:dyDescent="0.25">
      <c r="A42" s="24" t="s">
        <v>56</v>
      </c>
      <c r="B42" s="24" t="s">
        <v>57</v>
      </c>
      <c r="C42" s="25">
        <v>19641918.969999999</v>
      </c>
      <c r="D42" s="25">
        <v>19576952</v>
      </c>
      <c r="E42" s="25">
        <v>19577811</v>
      </c>
    </row>
    <row r="43" spans="1:8" s="2" customFormat="1" x14ac:dyDescent="0.3">
      <c r="A43" s="24" t="s">
        <v>58</v>
      </c>
      <c r="B43" s="24" t="s">
        <v>59</v>
      </c>
      <c r="C43" s="25">
        <v>13979294.040000003</v>
      </c>
      <c r="D43" s="25">
        <v>14835465.279999999</v>
      </c>
      <c r="E43" s="25">
        <v>15283608.119999999</v>
      </c>
    </row>
    <row r="44" spans="1:8" s="2" customFormat="1" x14ac:dyDescent="0.25">
      <c r="A44" s="24" t="s">
        <v>60</v>
      </c>
      <c r="B44" s="24" t="s">
        <v>61</v>
      </c>
      <c r="C44" s="25">
        <v>7382679.4699999997</v>
      </c>
      <c r="D44" s="25">
        <v>334987.66000000003</v>
      </c>
      <c r="E44" s="25">
        <v>2676556.7999999998</v>
      </c>
    </row>
    <row r="45" spans="1:8" s="2" customFormat="1" x14ac:dyDescent="0.25">
      <c r="A45" s="24" t="s">
        <v>62</v>
      </c>
      <c r="B45" s="24" t="s">
        <v>63</v>
      </c>
      <c r="C45" s="25">
        <v>20323632.66</v>
      </c>
      <c r="D45" s="25">
        <v>20284455.100000001</v>
      </c>
      <c r="E45" s="25">
        <v>19401564.32</v>
      </c>
    </row>
    <row r="46" spans="1:8" s="2" customFormat="1" x14ac:dyDescent="0.25">
      <c r="A46" s="24" t="s">
        <v>64</v>
      </c>
      <c r="B46" s="24" t="s">
        <v>65</v>
      </c>
      <c r="C46" s="25">
        <v>0</v>
      </c>
      <c r="D46" s="25">
        <v>0</v>
      </c>
      <c r="E46" s="25">
        <v>0</v>
      </c>
    </row>
    <row r="47" spans="1:8" s="2" customFormat="1" x14ac:dyDescent="0.25">
      <c r="A47" s="24" t="s">
        <v>66</v>
      </c>
      <c r="B47" s="24" t="s">
        <v>67</v>
      </c>
      <c r="C47" s="25">
        <v>1072678.07</v>
      </c>
      <c r="D47" s="25">
        <v>1311024.07</v>
      </c>
      <c r="E47" s="25">
        <v>981679.09</v>
      </c>
    </row>
    <row r="48" spans="1:8" s="2" customFormat="1" x14ac:dyDescent="0.25">
      <c r="A48" s="24" t="s">
        <v>68</v>
      </c>
      <c r="B48" s="24" t="s">
        <v>69</v>
      </c>
      <c r="C48" s="25">
        <v>56694918.659999996</v>
      </c>
      <c r="D48" s="25">
        <v>57784161.950000003</v>
      </c>
      <c r="E48" s="25">
        <v>57733031.300000004</v>
      </c>
    </row>
    <row r="49" spans="1:8" s="2" customFormat="1" x14ac:dyDescent="0.25">
      <c r="A49" s="24" t="s">
        <v>70</v>
      </c>
      <c r="B49" s="24" t="s">
        <v>71</v>
      </c>
      <c r="C49" s="25">
        <v>8899076.0300000012</v>
      </c>
      <c r="D49" s="25">
        <v>5689081.8899999987</v>
      </c>
      <c r="E49" s="25">
        <v>5263348.51</v>
      </c>
    </row>
    <row r="50" spans="1:8" s="2" customFormat="1" x14ac:dyDescent="0.25">
      <c r="A50" s="24" t="s">
        <v>72</v>
      </c>
      <c r="B50" s="24" t="s">
        <v>73</v>
      </c>
      <c r="C50" s="25">
        <v>0</v>
      </c>
      <c r="D50" s="25">
        <v>0</v>
      </c>
      <c r="E50" s="25">
        <v>0</v>
      </c>
    </row>
    <row r="51" spans="1:8" s="2" customFormat="1" x14ac:dyDescent="0.25">
      <c r="A51" s="24" t="s">
        <v>74</v>
      </c>
      <c r="B51" s="24" t="s">
        <v>75</v>
      </c>
      <c r="C51" s="25">
        <v>7860706.2599999998</v>
      </c>
      <c r="D51" s="25">
        <v>7773482.46</v>
      </c>
      <c r="E51" s="25">
        <v>8157196.1699999999</v>
      </c>
    </row>
    <row r="52" spans="1:8" s="2" customFormat="1" x14ac:dyDescent="0.25">
      <c r="A52" s="24" t="s">
        <v>76</v>
      </c>
      <c r="B52" s="24" t="s">
        <v>77</v>
      </c>
      <c r="C52" s="25">
        <v>33322604.839999974</v>
      </c>
      <c r="D52" s="25">
        <v>17953401.020000003</v>
      </c>
      <c r="E52" s="25">
        <v>16228310.939999999</v>
      </c>
    </row>
    <row r="53" spans="1:8" s="51" customFormat="1" ht="15.75" x14ac:dyDescent="0.25">
      <c r="A53" s="19" t="s">
        <v>78</v>
      </c>
      <c r="B53" s="19" t="s">
        <v>79</v>
      </c>
      <c r="C53" s="20">
        <v>24811565.960999992</v>
      </c>
      <c r="D53" s="20">
        <v>28213871.001999997</v>
      </c>
      <c r="E53" s="20">
        <v>28279350.771999996</v>
      </c>
    </row>
    <row r="54" spans="1:8" s="2" customFormat="1" x14ac:dyDescent="0.25">
      <c r="A54" s="24" t="s">
        <v>80</v>
      </c>
      <c r="B54" s="24" t="s">
        <v>81</v>
      </c>
      <c r="C54" s="25">
        <v>1567669</v>
      </c>
      <c r="D54" s="25">
        <v>2038020.5699999998</v>
      </c>
      <c r="E54" s="25">
        <v>2208567.44</v>
      </c>
    </row>
    <row r="55" spans="1:8" s="2" customFormat="1" x14ac:dyDescent="0.25">
      <c r="A55" s="24" t="s">
        <v>82</v>
      </c>
      <c r="B55" s="24" t="s">
        <v>83</v>
      </c>
      <c r="C55" s="25">
        <v>23243896.960999992</v>
      </c>
      <c r="D55" s="25">
        <v>26175850.431999996</v>
      </c>
      <c r="E55" s="25">
        <v>26070783.331999995</v>
      </c>
    </row>
    <row r="56" spans="1:8" s="2" customFormat="1" x14ac:dyDescent="0.25">
      <c r="A56" s="24" t="s">
        <v>84</v>
      </c>
      <c r="B56" s="24" t="s">
        <v>85</v>
      </c>
      <c r="C56" s="25">
        <v>0</v>
      </c>
      <c r="D56" s="25">
        <v>0</v>
      </c>
      <c r="E56" s="25">
        <v>0</v>
      </c>
    </row>
    <row r="57" spans="1:8" s="2" customFormat="1" x14ac:dyDescent="0.3">
      <c r="A57" s="24" t="s">
        <v>86</v>
      </c>
      <c r="B57" s="24" t="s">
        <v>87</v>
      </c>
      <c r="C57" s="25">
        <v>0</v>
      </c>
      <c r="D57" s="25">
        <v>0</v>
      </c>
      <c r="E57" s="25">
        <v>0</v>
      </c>
    </row>
    <row r="58" spans="1:8" s="51" customFormat="1" ht="15.75" x14ac:dyDescent="0.25">
      <c r="A58" s="19" t="s">
        <v>88</v>
      </c>
      <c r="B58" s="19" t="s">
        <v>89</v>
      </c>
      <c r="C58" s="20">
        <v>0</v>
      </c>
      <c r="D58" s="20">
        <v>0</v>
      </c>
      <c r="E58" s="20">
        <v>0</v>
      </c>
    </row>
    <row r="59" spans="1:8" s="2" customFormat="1" x14ac:dyDescent="0.25">
      <c r="A59" s="24" t="s">
        <v>350</v>
      </c>
      <c r="B59" s="24" t="s">
        <v>349</v>
      </c>
      <c r="C59" s="25">
        <v>0</v>
      </c>
      <c r="D59" s="25">
        <v>0</v>
      </c>
      <c r="E59" s="25">
        <v>0</v>
      </c>
    </row>
    <row r="60" spans="1:8" s="51" customFormat="1" ht="15.75" x14ac:dyDescent="0.25">
      <c r="A60" s="19" t="s">
        <v>90</v>
      </c>
      <c r="B60" s="19" t="s">
        <v>91</v>
      </c>
      <c r="C60" s="20">
        <v>4345777</v>
      </c>
      <c r="D60" s="20">
        <v>4429513</v>
      </c>
      <c r="E60" s="20">
        <v>4556946</v>
      </c>
      <c r="F60" s="106"/>
      <c r="G60" s="106"/>
      <c r="H60" s="106"/>
    </row>
    <row r="61" spans="1:8" s="2" customFormat="1" x14ac:dyDescent="0.25">
      <c r="A61" s="24" t="s">
        <v>352</v>
      </c>
      <c r="B61" s="24" t="s">
        <v>351</v>
      </c>
      <c r="C61" s="25">
        <v>4345777</v>
      </c>
      <c r="D61" s="25">
        <v>4429513</v>
      </c>
      <c r="E61" s="25">
        <v>4556946</v>
      </c>
    </row>
    <row r="62" spans="1:8" ht="26.2" customHeight="1" x14ac:dyDescent="0.3">
      <c r="A62" s="15"/>
      <c r="B62" s="15" t="s">
        <v>150</v>
      </c>
      <c r="C62" s="17">
        <f>C30</f>
        <v>596162763.02099991</v>
      </c>
      <c r="D62" s="17">
        <f>D30</f>
        <v>563400777.98199999</v>
      </c>
      <c r="E62" s="17">
        <f>E30</f>
        <v>566585444.65199995</v>
      </c>
      <c r="G62" s="3"/>
    </row>
    <row r="63" spans="1:8" s="11" customFormat="1" ht="18.850000000000001" x14ac:dyDescent="0.3">
      <c r="A63" s="12"/>
      <c r="B63" s="13" t="s">
        <v>151</v>
      </c>
      <c r="C63" s="14">
        <f>C29-C62</f>
        <v>2686353.2756150961</v>
      </c>
      <c r="D63" s="14">
        <v>4465183.0182775259</v>
      </c>
      <c r="E63" s="14">
        <v>3575277.726587534</v>
      </c>
    </row>
    <row r="64" spans="1:8" s="2" customFormat="1" x14ac:dyDescent="0.25">
      <c r="A64" s="24" t="s">
        <v>140</v>
      </c>
      <c r="B64" s="24" t="s">
        <v>139</v>
      </c>
      <c r="C64" s="25">
        <v>61000</v>
      </c>
      <c r="D64" s="25">
        <v>61000</v>
      </c>
      <c r="E64" s="25">
        <v>61000</v>
      </c>
    </row>
    <row r="65" spans="1:5" s="2" customFormat="1" x14ac:dyDescent="0.25">
      <c r="A65" s="24" t="s">
        <v>92</v>
      </c>
      <c r="B65" s="24" t="s">
        <v>93</v>
      </c>
      <c r="C65" s="25">
        <v>-2143220</v>
      </c>
      <c r="D65" s="25">
        <v>-1934220</v>
      </c>
      <c r="E65" s="25">
        <v>-1722220</v>
      </c>
    </row>
    <row r="66" spans="1:5" s="2" customFormat="1" x14ac:dyDescent="0.25">
      <c r="A66" s="24" t="s">
        <v>141</v>
      </c>
      <c r="B66" s="24" t="s">
        <v>142</v>
      </c>
      <c r="C66" s="25">
        <v>840.81999999999994</v>
      </c>
      <c r="D66" s="25">
        <v>874.36</v>
      </c>
      <c r="E66" s="25">
        <v>932.96</v>
      </c>
    </row>
    <row r="67" spans="1:5" s="2" customFormat="1" x14ac:dyDescent="0.25">
      <c r="A67" s="24" t="s">
        <v>94</v>
      </c>
      <c r="B67" s="24" t="s">
        <v>95</v>
      </c>
      <c r="C67" s="25">
        <v>-4568.3</v>
      </c>
      <c r="D67" s="25">
        <v>-4768.3</v>
      </c>
      <c r="E67" s="25">
        <v>-4383.3</v>
      </c>
    </row>
    <row r="68" spans="1:5" ht="26.2" customHeight="1" x14ac:dyDescent="0.3">
      <c r="A68" s="15"/>
      <c r="B68" s="15" t="s">
        <v>158</v>
      </c>
      <c r="C68" s="17">
        <v>-2085947.48</v>
      </c>
      <c r="D68" s="17">
        <v>-1877113.94</v>
      </c>
      <c r="E68" s="17">
        <v>-1664670.34</v>
      </c>
    </row>
    <row r="69" spans="1:5" s="105" customFormat="1" ht="15.75" x14ac:dyDescent="0.25">
      <c r="A69" s="19" t="s">
        <v>143</v>
      </c>
      <c r="B69" s="19" t="s">
        <v>144</v>
      </c>
      <c r="C69" s="79">
        <v>0</v>
      </c>
      <c r="D69" s="79">
        <v>0</v>
      </c>
      <c r="E69" s="79">
        <v>0</v>
      </c>
    </row>
    <row r="70" spans="1:5" s="2" customFormat="1" x14ac:dyDescent="0.25">
      <c r="A70" s="24" t="s">
        <v>354</v>
      </c>
      <c r="B70" s="24" t="s">
        <v>144</v>
      </c>
      <c r="C70" s="25">
        <v>0</v>
      </c>
      <c r="D70" s="25">
        <v>0</v>
      </c>
      <c r="E70" s="25">
        <v>0</v>
      </c>
    </row>
    <row r="71" spans="1:5" s="105" customFormat="1" ht="15.75" x14ac:dyDescent="0.25">
      <c r="A71" s="19" t="s">
        <v>96</v>
      </c>
      <c r="B71" s="19" t="s">
        <v>97</v>
      </c>
      <c r="C71" s="79">
        <v>0</v>
      </c>
      <c r="D71" s="79">
        <v>0</v>
      </c>
      <c r="E71" s="79">
        <v>0</v>
      </c>
    </row>
    <row r="72" spans="1:5" s="2" customFormat="1" x14ac:dyDescent="0.25">
      <c r="A72" s="24" t="s">
        <v>353</v>
      </c>
      <c r="B72" s="24" t="s">
        <v>97</v>
      </c>
      <c r="C72" s="25">
        <v>0</v>
      </c>
      <c r="D72" s="25">
        <v>0</v>
      </c>
      <c r="E72" s="25">
        <v>0</v>
      </c>
    </row>
    <row r="73" spans="1:5" ht="26.2" customHeight="1" x14ac:dyDescent="0.3">
      <c r="A73" s="15"/>
      <c r="B73" s="15" t="s">
        <v>159</v>
      </c>
      <c r="C73" s="17">
        <v>0</v>
      </c>
      <c r="D73" s="17">
        <v>0</v>
      </c>
      <c r="E73" s="17">
        <v>0</v>
      </c>
    </row>
    <row r="74" spans="1:5" s="105" customFormat="1" ht="15.75" x14ac:dyDescent="0.25">
      <c r="A74" s="19" t="s">
        <v>145</v>
      </c>
      <c r="B74" s="19" t="s">
        <v>146</v>
      </c>
      <c r="C74" s="20">
        <v>99594.205000000002</v>
      </c>
      <c r="D74" s="20">
        <v>98701.645000000004</v>
      </c>
      <c r="E74" s="20">
        <v>97701.645000000004</v>
      </c>
    </row>
    <row r="75" spans="1:5" s="2" customFormat="1" x14ac:dyDescent="0.25">
      <c r="A75" s="24" t="s">
        <v>355</v>
      </c>
      <c r="B75" s="24" t="s">
        <v>146</v>
      </c>
      <c r="C75" s="25">
        <v>99594.205000000002</v>
      </c>
      <c r="D75" s="25">
        <v>98701.645000000004</v>
      </c>
      <c r="E75" s="25">
        <v>97701.645000000004</v>
      </c>
    </row>
    <row r="76" spans="1:5" s="105" customFormat="1" ht="15.75" x14ac:dyDescent="0.25">
      <c r="A76" s="19" t="s">
        <v>98</v>
      </c>
      <c r="B76" s="19" t="s">
        <v>99</v>
      </c>
      <c r="C76" s="20">
        <v>0</v>
      </c>
      <c r="D76" s="20">
        <v>0</v>
      </c>
      <c r="E76" s="20">
        <v>0</v>
      </c>
    </row>
    <row r="77" spans="1:5" s="2" customFormat="1" x14ac:dyDescent="0.25">
      <c r="A77" s="24" t="s">
        <v>356</v>
      </c>
      <c r="B77" s="24" t="s">
        <v>99</v>
      </c>
      <c r="C77" s="25">
        <v>0</v>
      </c>
      <c r="D77" s="25">
        <v>0</v>
      </c>
      <c r="E77" s="25">
        <v>0</v>
      </c>
    </row>
    <row r="78" spans="1:5" ht="26.2" customHeight="1" x14ac:dyDescent="0.3">
      <c r="A78" s="15"/>
      <c r="B78" s="15" t="s">
        <v>160</v>
      </c>
      <c r="C78" s="17">
        <v>99594.205000000002</v>
      </c>
      <c r="D78" s="17">
        <v>98701.645000000004</v>
      </c>
      <c r="E78" s="17">
        <v>97701.645000000004</v>
      </c>
    </row>
    <row r="79" spans="1:5" s="105" customFormat="1" ht="15.75" x14ac:dyDescent="0.25">
      <c r="A79" s="19" t="s">
        <v>100</v>
      </c>
      <c r="B79" s="19" t="s">
        <v>101</v>
      </c>
      <c r="C79" s="20">
        <v>-700000</v>
      </c>
      <c r="D79" s="20">
        <v>-700000</v>
      </c>
      <c r="E79" s="20">
        <v>-700000</v>
      </c>
    </row>
    <row r="80" spans="1:5" s="2" customFormat="1" x14ac:dyDescent="0.25">
      <c r="A80" s="24" t="s">
        <v>357</v>
      </c>
      <c r="B80" s="24" t="s">
        <v>101</v>
      </c>
      <c r="C80" s="25">
        <v>-700000</v>
      </c>
      <c r="D80" s="25">
        <v>-700000</v>
      </c>
      <c r="E80" s="25">
        <v>-700000</v>
      </c>
    </row>
    <row r="81" spans="1:5" ht="26.2" customHeight="1" x14ac:dyDescent="0.3">
      <c r="A81" s="15"/>
      <c r="B81" s="15" t="s">
        <v>161</v>
      </c>
      <c r="C81" s="17">
        <v>-700000</v>
      </c>
      <c r="D81" s="17">
        <v>-700000</v>
      </c>
      <c r="E81" s="17">
        <v>-700000</v>
      </c>
    </row>
    <row r="82" spans="1:5" s="11" customFormat="1" ht="18.850000000000001" x14ac:dyDescent="0.3">
      <c r="A82" s="12"/>
      <c r="B82" s="13" t="s">
        <v>162</v>
      </c>
      <c r="C82" s="14">
        <f>C63+C68+C78+C81</f>
        <v>6.1509606894105673E-4</v>
      </c>
      <c r="D82" s="14">
        <v>1986770.723277526</v>
      </c>
      <c r="E82" s="14">
        <v>1308309.0315875339</v>
      </c>
    </row>
    <row r="83" spans="1:5" s="10" customFormat="1" ht="27" customHeight="1" x14ac:dyDescent="0.3">
      <c r="A83" s="19" t="s">
        <v>147</v>
      </c>
      <c r="B83" s="19" t="s">
        <v>362</v>
      </c>
      <c r="C83" s="25">
        <v>0</v>
      </c>
      <c r="D83" s="25">
        <v>0</v>
      </c>
      <c r="E83" s="25">
        <v>0</v>
      </c>
    </row>
    <row r="84" spans="1:5" s="105" customFormat="1" ht="15.75" x14ac:dyDescent="0.3">
      <c r="A84" s="19" t="s">
        <v>363</v>
      </c>
      <c r="B84" s="19" t="s">
        <v>361</v>
      </c>
      <c r="C84" s="20">
        <v>0</v>
      </c>
      <c r="D84" s="20">
        <v>0</v>
      </c>
      <c r="E84" s="20">
        <v>0</v>
      </c>
    </row>
    <row r="85" spans="1:5" s="2" customFormat="1" x14ac:dyDescent="0.3">
      <c r="A85" s="24" t="s">
        <v>360</v>
      </c>
      <c r="B85" s="24" t="s">
        <v>361</v>
      </c>
      <c r="C85" s="25">
        <v>0</v>
      </c>
      <c r="D85" s="25">
        <v>0</v>
      </c>
      <c r="E85" s="25">
        <v>0</v>
      </c>
    </row>
    <row r="86" spans="1:5" s="11" customFormat="1" ht="19" thickBot="1" x14ac:dyDescent="0.4">
      <c r="A86" s="16"/>
      <c r="B86" s="18" t="s">
        <v>152</v>
      </c>
      <c r="C86" s="32">
        <v>0</v>
      </c>
      <c r="D86" s="32">
        <f>D82</f>
        <v>1986770.723277526</v>
      </c>
      <c r="E86" s="32">
        <f>E82</f>
        <v>1308309.0315875339</v>
      </c>
    </row>
    <row r="88" spans="1:5" x14ac:dyDescent="0.3">
      <c r="D88" s="3"/>
      <c r="E88" s="3"/>
    </row>
    <row r="89" spans="1:5" x14ac:dyDescent="0.3">
      <c r="D89" s="3"/>
      <c r="E89" s="3"/>
    </row>
  </sheetData>
  <sheetProtection formatCells="0" formatColumns="0" formatRows="0"/>
  <mergeCells count="1">
    <mergeCell ref="A1:E1"/>
  </mergeCells>
  <printOptions horizontalCentered="1" gridLines="1"/>
  <pageMargins left="0.31496062992125984" right="0.31496062992125984" top="0.74803149606299213" bottom="0.74803149606299213" header="0.31496062992125984" footer="0.31496062992125984"/>
  <pageSetup paperSize="9" scale="75" firstPageNumber="6" orientation="landscape" useFirstPageNumber="1" horizontalDpi="4294967293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85" zoomScaleNormal="85" workbookViewId="0">
      <selection sqref="A1:N1"/>
    </sheetView>
  </sheetViews>
  <sheetFormatPr defaultRowHeight="15.05" x14ac:dyDescent="0.3"/>
  <cols>
    <col min="1" max="1" width="14.5546875" style="6" customWidth="1"/>
    <col min="2" max="2" width="41.6640625" style="6" customWidth="1"/>
    <col min="3" max="4" width="18.6640625" style="6" customWidth="1"/>
    <col min="5" max="5" width="21.109375" style="6" customWidth="1"/>
    <col min="6" max="6" width="18.6640625" style="6" customWidth="1"/>
    <col min="7" max="8" width="18.6640625" customWidth="1"/>
    <col min="9" max="9" width="20.88671875" style="6" customWidth="1"/>
    <col min="10" max="12" width="18.6640625" style="6" customWidth="1"/>
    <col min="13" max="13" width="20.6640625" style="6" customWidth="1"/>
    <col min="14" max="14" width="18.6640625" style="6" customWidth="1"/>
    <col min="15" max="257" width="9.109375" style="6"/>
    <col min="258" max="258" width="13.109375" style="6" customWidth="1"/>
    <col min="259" max="259" width="45.6640625" style="6" customWidth="1"/>
    <col min="260" max="263" width="26.33203125" style="6" customWidth="1"/>
    <col min="264" max="264" width="24.5546875" style="6" customWidth="1"/>
    <col min="265" max="513" width="9.109375" style="6"/>
    <col min="514" max="514" width="13.109375" style="6" customWidth="1"/>
    <col min="515" max="515" width="45.6640625" style="6" customWidth="1"/>
    <col min="516" max="519" width="26.33203125" style="6" customWidth="1"/>
    <col min="520" max="520" width="24.5546875" style="6" customWidth="1"/>
    <col min="521" max="769" width="9.109375" style="6"/>
    <col min="770" max="770" width="13.109375" style="6" customWidth="1"/>
    <col min="771" max="771" width="45.6640625" style="6" customWidth="1"/>
    <col min="772" max="775" width="26.33203125" style="6" customWidth="1"/>
    <col min="776" max="776" width="24.5546875" style="6" customWidth="1"/>
    <col min="777" max="1025" width="9.109375" style="6"/>
    <col min="1026" max="1026" width="13.109375" style="6" customWidth="1"/>
    <col min="1027" max="1027" width="45.6640625" style="6" customWidth="1"/>
    <col min="1028" max="1031" width="26.33203125" style="6" customWidth="1"/>
    <col min="1032" max="1032" width="24.5546875" style="6" customWidth="1"/>
    <col min="1033" max="1281" width="9.109375" style="6"/>
    <col min="1282" max="1282" width="13.109375" style="6" customWidth="1"/>
    <col min="1283" max="1283" width="45.6640625" style="6" customWidth="1"/>
    <col min="1284" max="1287" width="26.33203125" style="6" customWidth="1"/>
    <col min="1288" max="1288" width="24.5546875" style="6" customWidth="1"/>
    <col min="1289" max="1537" width="9.109375" style="6"/>
    <col min="1538" max="1538" width="13.109375" style="6" customWidth="1"/>
    <col min="1539" max="1539" width="45.6640625" style="6" customWidth="1"/>
    <col min="1540" max="1543" width="26.33203125" style="6" customWidth="1"/>
    <col min="1544" max="1544" width="24.5546875" style="6" customWidth="1"/>
    <col min="1545" max="1793" width="9.109375" style="6"/>
    <col min="1794" max="1794" width="13.109375" style="6" customWidth="1"/>
    <col min="1795" max="1795" width="45.6640625" style="6" customWidth="1"/>
    <col min="1796" max="1799" width="26.33203125" style="6" customWidth="1"/>
    <col min="1800" max="1800" width="24.5546875" style="6" customWidth="1"/>
    <col min="1801" max="2049" width="9.109375" style="6"/>
    <col min="2050" max="2050" width="13.109375" style="6" customWidth="1"/>
    <col min="2051" max="2051" width="45.6640625" style="6" customWidth="1"/>
    <col min="2052" max="2055" width="26.33203125" style="6" customWidth="1"/>
    <col min="2056" max="2056" width="24.5546875" style="6" customWidth="1"/>
    <col min="2057" max="2305" width="9.109375" style="6"/>
    <col min="2306" max="2306" width="13.109375" style="6" customWidth="1"/>
    <col min="2307" max="2307" width="45.6640625" style="6" customWidth="1"/>
    <col min="2308" max="2311" width="26.33203125" style="6" customWidth="1"/>
    <col min="2312" max="2312" width="24.5546875" style="6" customWidth="1"/>
    <col min="2313" max="2561" width="9.109375" style="6"/>
    <col min="2562" max="2562" width="13.109375" style="6" customWidth="1"/>
    <col min="2563" max="2563" width="45.6640625" style="6" customWidth="1"/>
    <col min="2564" max="2567" width="26.33203125" style="6" customWidth="1"/>
    <col min="2568" max="2568" width="24.5546875" style="6" customWidth="1"/>
    <col min="2569" max="2817" width="9.109375" style="6"/>
    <col min="2818" max="2818" width="13.109375" style="6" customWidth="1"/>
    <col min="2819" max="2819" width="45.6640625" style="6" customWidth="1"/>
    <col min="2820" max="2823" width="26.33203125" style="6" customWidth="1"/>
    <col min="2824" max="2824" width="24.5546875" style="6" customWidth="1"/>
    <col min="2825" max="3073" width="9.109375" style="6"/>
    <col min="3074" max="3074" width="13.109375" style="6" customWidth="1"/>
    <col min="3075" max="3075" width="45.6640625" style="6" customWidth="1"/>
    <col min="3076" max="3079" width="26.33203125" style="6" customWidth="1"/>
    <col min="3080" max="3080" width="24.5546875" style="6" customWidth="1"/>
    <col min="3081" max="3329" width="9.109375" style="6"/>
    <col min="3330" max="3330" width="13.109375" style="6" customWidth="1"/>
    <col min="3331" max="3331" width="45.6640625" style="6" customWidth="1"/>
    <col min="3332" max="3335" width="26.33203125" style="6" customWidth="1"/>
    <col min="3336" max="3336" width="24.5546875" style="6" customWidth="1"/>
    <col min="3337" max="3585" width="9.109375" style="6"/>
    <col min="3586" max="3586" width="13.109375" style="6" customWidth="1"/>
    <col min="3587" max="3587" width="45.6640625" style="6" customWidth="1"/>
    <col min="3588" max="3591" width="26.33203125" style="6" customWidth="1"/>
    <col min="3592" max="3592" width="24.5546875" style="6" customWidth="1"/>
    <col min="3593" max="3841" width="9.109375" style="6"/>
    <col min="3842" max="3842" width="13.109375" style="6" customWidth="1"/>
    <col min="3843" max="3843" width="45.6640625" style="6" customWidth="1"/>
    <col min="3844" max="3847" width="26.33203125" style="6" customWidth="1"/>
    <col min="3848" max="3848" width="24.5546875" style="6" customWidth="1"/>
    <col min="3849" max="4097" width="9.109375" style="6"/>
    <col min="4098" max="4098" width="13.109375" style="6" customWidth="1"/>
    <col min="4099" max="4099" width="45.6640625" style="6" customWidth="1"/>
    <col min="4100" max="4103" width="26.33203125" style="6" customWidth="1"/>
    <col min="4104" max="4104" width="24.5546875" style="6" customWidth="1"/>
    <col min="4105" max="4353" width="9.109375" style="6"/>
    <col min="4354" max="4354" width="13.109375" style="6" customWidth="1"/>
    <col min="4355" max="4355" width="45.6640625" style="6" customWidth="1"/>
    <col min="4356" max="4359" width="26.33203125" style="6" customWidth="1"/>
    <col min="4360" max="4360" width="24.5546875" style="6" customWidth="1"/>
    <col min="4361" max="4609" width="9.109375" style="6"/>
    <col min="4610" max="4610" width="13.109375" style="6" customWidth="1"/>
    <col min="4611" max="4611" width="45.6640625" style="6" customWidth="1"/>
    <col min="4612" max="4615" width="26.33203125" style="6" customWidth="1"/>
    <col min="4616" max="4616" width="24.5546875" style="6" customWidth="1"/>
    <col min="4617" max="4865" width="9.109375" style="6"/>
    <col min="4866" max="4866" width="13.109375" style="6" customWidth="1"/>
    <col min="4867" max="4867" width="45.6640625" style="6" customWidth="1"/>
    <col min="4868" max="4871" width="26.33203125" style="6" customWidth="1"/>
    <col min="4872" max="4872" width="24.5546875" style="6" customWidth="1"/>
    <col min="4873" max="5121" width="9.109375" style="6"/>
    <col min="5122" max="5122" width="13.109375" style="6" customWidth="1"/>
    <col min="5123" max="5123" width="45.6640625" style="6" customWidth="1"/>
    <col min="5124" max="5127" width="26.33203125" style="6" customWidth="1"/>
    <col min="5128" max="5128" width="24.5546875" style="6" customWidth="1"/>
    <col min="5129" max="5377" width="9.109375" style="6"/>
    <col min="5378" max="5378" width="13.109375" style="6" customWidth="1"/>
    <col min="5379" max="5379" width="45.6640625" style="6" customWidth="1"/>
    <col min="5380" max="5383" width="26.33203125" style="6" customWidth="1"/>
    <col min="5384" max="5384" width="24.5546875" style="6" customWidth="1"/>
    <col min="5385" max="5633" width="9.109375" style="6"/>
    <col min="5634" max="5634" width="13.109375" style="6" customWidth="1"/>
    <col min="5635" max="5635" width="45.6640625" style="6" customWidth="1"/>
    <col min="5636" max="5639" width="26.33203125" style="6" customWidth="1"/>
    <col min="5640" max="5640" width="24.5546875" style="6" customWidth="1"/>
    <col min="5641" max="5889" width="9.109375" style="6"/>
    <col min="5890" max="5890" width="13.109375" style="6" customWidth="1"/>
    <col min="5891" max="5891" width="45.6640625" style="6" customWidth="1"/>
    <col min="5892" max="5895" width="26.33203125" style="6" customWidth="1"/>
    <col min="5896" max="5896" width="24.5546875" style="6" customWidth="1"/>
    <col min="5897" max="6145" width="9.109375" style="6"/>
    <col min="6146" max="6146" width="13.109375" style="6" customWidth="1"/>
    <col min="6147" max="6147" width="45.6640625" style="6" customWidth="1"/>
    <col min="6148" max="6151" width="26.33203125" style="6" customWidth="1"/>
    <col min="6152" max="6152" width="24.5546875" style="6" customWidth="1"/>
    <col min="6153" max="6401" width="9.109375" style="6"/>
    <col min="6402" max="6402" width="13.109375" style="6" customWidth="1"/>
    <col min="6403" max="6403" width="45.6640625" style="6" customWidth="1"/>
    <col min="6404" max="6407" width="26.33203125" style="6" customWidth="1"/>
    <col min="6408" max="6408" width="24.5546875" style="6" customWidth="1"/>
    <col min="6409" max="6657" width="9.109375" style="6"/>
    <col min="6658" max="6658" width="13.109375" style="6" customWidth="1"/>
    <col min="6659" max="6659" width="45.6640625" style="6" customWidth="1"/>
    <col min="6660" max="6663" width="26.33203125" style="6" customWidth="1"/>
    <col min="6664" max="6664" width="24.5546875" style="6" customWidth="1"/>
    <col min="6665" max="6913" width="9.109375" style="6"/>
    <col min="6914" max="6914" width="13.109375" style="6" customWidth="1"/>
    <col min="6915" max="6915" width="45.6640625" style="6" customWidth="1"/>
    <col min="6916" max="6919" width="26.33203125" style="6" customWidth="1"/>
    <col min="6920" max="6920" width="24.5546875" style="6" customWidth="1"/>
    <col min="6921" max="7169" width="9.109375" style="6"/>
    <col min="7170" max="7170" width="13.109375" style="6" customWidth="1"/>
    <col min="7171" max="7171" width="45.6640625" style="6" customWidth="1"/>
    <col min="7172" max="7175" width="26.33203125" style="6" customWidth="1"/>
    <col min="7176" max="7176" width="24.5546875" style="6" customWidth="1"/>
    <col min="7177" max="7425" width="9.109375" style="6"/>
    <col min="7426" max="7426" width="13.109375" style="6" customWidth="1"/>
    <col min="7427" max="7427" width="45.6640625" style="6" customWidth="1"/>
    <col min="7428" max="7431" width="26.33203125" style="6" customWidth="1"/>
    <col min="7432" max="7432" width="24.5546875" style="6" customWidth="1"/>
    <col min="7433" max="7681" width="9.109375" style="6"/>
    <col min="7682" max="7682" width="13.109375" style="6" customWidth="1"/>
    <col min="7683" max="7683" width="45.6640625" style="6" customWidth="1"/>
    <col min="7684" max="7687" width="26.33203125" style="6" customWidth="1"/>
    <col min="7688" max="7688" width="24.5546875" style="6" customWidth="1"/>
    <col min="7689" max="7937" width="9.109375" style="6"/>
    <col min="7938" max="7938" width="13.109375" style="6" customWidth="1"/>
    <col min="7939" max="7939" width="45.6640625" style="6" customWidth="1"/>
    <col min="7940" max="7943" width="26.33203125" style="6" customWidth="1"/>
    <col min="7944" max="7944" width="24.5546875" style="6" customWidth="1"/>
    <col min="7945" max="8193" width="9.109375" style="6"/>
    <col min="8194" max="8194" width="13.109375" style="6" customWidth="1"/>
    <col min="8195" max="8195" width="45.6640625" style="6" customWidth="1"/>
    <col min="8196" max="8199" width="26.33203125" style="6" customWidth="1"/>
    <col min="8200" max="8200" width="24.5546875" style="6" customWidth="1"/>
    <col min="8201" max="8449" width="9.109375" style="6"/>
    <col min="8450" max="8450" width="13.109375" style="6" customWidth="1"/>
    <col min="8451" max="8451" width="45.6640625" style="6" customWidth="1"/>
    <col min="8452" max="8455" width="26.33203125" style="6" customWidth="1"/>
    <col min="8456" max="8456" width="24.5546875" style="6" customWidth="1"/>
    <col min="8457" max="8705" width="9.109375" style="6"/>
    <col min="8706" max="8706" width="13.109375" style="6" customWidth="1"/>
    <col min="8707" max="8707" width="45.6640625" style="6" customWidth="1"/>
    <col min="8708" max="8711" width="26.33203125" style="6" customWidth="1"/>
    <col min="8712" max="8712" width="24.5546875" style="6" customWidth="1"/>
    <col min="8713" max="8961" width="9.109375" style="6"/>
    <col min="8962" max="8962" width="13.109375" style="6" customWidth="1"/>
    <col min="8963" max="8963" width="45.6640625" style="6" customWidth="1"/>
    <col min="8964" max="8967" width="26.33203125" style="6" customWidth="1"/>
    <col min="8968" max="8968" width="24.5546875" style="6" customWidth="1"/>
    <col min="8969" max="9217" width="9.109375" style="6"/>
    <col min="9218" max="9218" width="13.109375" style="6" customWidth="1"/>
    <col min="9219" max="9219" width="45.6640625" style="6" customWidth="1"/>
    <col min="9220" max="9223" width="26.33203125" style="6" customWidth="1"/>
    <col min="9224" max="9224" width="24.5546875" style="6" customWidth="1"/>
    <col min="9225" max="9473" width="9.109375" style="6"/>
    <col min="9474" max="9474" width="13.109375" style="6" customWidth="1"/>
    <col min="9475" max="9475" width="45.6640625" style="6" customWidth="1"/>
    <col min="9476" max="9479" width="26.33203125" style="6" customWidth="1"/>
    <col min="9480" max="9480" width="24.5546875" style="6" customWidth="1"/>
    <col min="9481" max="9729" width="9.109375" style="6"/>
    <col min="9730" max="9730" width="13.109375" style="6" customWidth="1"/>
    <col min="9731" max="9731" width="45.6640625" style="6" customWidth="1"/>
    <col min="9732" max="9735" width="26.33203125" style="6" customWidth="1"/>
    <col min="9736" max="9736" width="24.5546875" style="6" customWidth="1"/>
    <col min="9737" max="9985" width="9.109375" style="6"/>
    <col min="9986" max="9986" width="13.109375" style="6" customWidth="1"/>
    <col min="9987" max="9987" width="45.6640625" style="6" customWidth="1"/>
    <col min="9988" max="9991" width="26.33203125" style="6" customWidth="1"/>
    <col min="9992" max="9992" width="24.5546875" style="6" customWidth="1"/>
    <col min="9993" max="10241" width="9.109375" style="6"/>
    <col min="10242" max="10242" width="13.109375" style="6" customWidth="1"/>
    <col min="10243" max="10243" width="45.6640625" style="6" customWidth="1"/>
    <col min="10244" max="10247" width="26.33203125" style="6" customWidth="1"/>
    <col min="10248" max="10248" width="24.5546875" style="6" customWidth="1"/>
    <col min="10249" max="10497" width="9.109375" style="6"/>
    <col min="10498" max="10498" width="13.109375" style="6" customWidth="1"/>
    <col min="10499" max="10499" width="45.6640625" style="6" customWidth="1"/>
    <col min="10500" max="10503" width="26.33203125" style="6" customWidth="1"/>
    <col min="10504" max="10504" width="24.5546875" style="6" customWidth="1"/>
    <col min="10505" max="10753" width="9.109375" style="6"/>
    <col min="10754" max="10754" width="13.109375" style="6" customWidth="1"/>
    <col min="10755" max="10755" width="45.6640625" style="6" customWidth="1"/>
    <col min="10756" max="10759" width="26.33203125" style="6" customWidth="1"/>
    <col min="10760" max="10760" width="24.5546875" style="6" customWidth="1"/>
    <col min="10761" max="11009" width="9.109375" style="6"/>
    <col min="11010" max="11010" width="13.109375" style="6" customWidth="1"/>
    <col min="11011" max="11011" width="45.6640625" style="6" customWidth="1"/>
    <col min="11012" max="11015" width="26.33203125" style="6" customWidth="1"/>
    <col min="11016" max="11016" width="24.5546875" style="6" customWidth="1"/>
    <col min="11017" max="11265" width="9.109375" style="6"/>
    <col min="11266" max="11266" width="13.109375" style="6" customWidth="1"/>
    <col min="11267" max="11267" width="45.6640625" style="6" customWidth="1"/>
    <col min="11268" max="11271" width="26.33203125" style="6" customWidth="1"/>
    <col min="11272" max="11272" width="24.5546875" style="6" customWidth="1"/>
    <col min="11273" max="11521" width="9.109375" style="6"/>
    <col min="11522" max="11522" width="13.109375" style="6" customWidth="1"/>
    <col min="11523" max="11523" width="45.6640625" style="6" customWidth="1"/>
    <col min="11524" max="11527" width="26.33203125" style="6" customWidth="1"/>
    <col min="11528" max="11528" width="24.5546875" style="6" customWidth="1"/>
    <col min="11529" max="11777" width="9.109375" style="6"/>
    <col min="11778" max="11778" width="13.109375" style="6" customWidth="1"/>
    <col min="11779" max="11779" width="45.6640625" style="6" customWidth="1"/>
    <col min="11780" max="11783" width="26.33203125" style="6" customWidth="1"/>
    <col min="11784" max="11784" width="24.5546875" style="6" customWidth="1"/>
    <col min="11785" max="12033" width="9.109375" style="6"/>
    <col min="12034" max="12034" width="13.109375" style="6" customWidth="1"/>
    <col min="12035" max="12035" width="45.6640625" style="6" customWidth="1"/>
    <col min="12036" max="12039" width="26.33203125" style="6" customWidth="1"/>
    <col min="12040" max="12040" width="24.5546875" style="6" customWidth="1"/>
    <col min="12041" max="12289" width="9.109375" style="6"/>
    <col min="12290" max="12290" width="13.109375" style="6" customWidth="1"/>
    <col min="12291" max="12291" width="45.6640625" style="6" customWidth="1"/>
    <col min="12292" max="12295" width="26.33203125" style="6" customWidth="1"/>
    <col min="12296" max="12296" width="24.5546875" style="6" customWidth="1"/>
    <col min="12297" max="12545" width="9.109375" style="6"/>
    <col min="12546" max="12546" width="13.109375" style="6" customWidth="1"/>
    <col min="12547" max="12547" width="45.6640625" style="6" customWidth="1"/>
    <col min="12548" max="12551" width="26.33203125" style="6" customWidth="1"/>
    <col min="12552" max="12552" width="24.5546875" style="6" customWidth="1"/>
    <col min="12553" max="12801" width="9.109375" style="6"/>
    <col min="12802" max="12802" width="13.109375" style="6" customWidth="1"/>
    <col min="12803" max="12803" width="45.6640625" style="6" customWidth="1"/>
    <col min="12804" max="12807" width="26.33203125" style="6" customWidth="1"/>
    <col min="12808" max="12808" width="24.5546875" style="6" customWidth="1"/>
    <col min="12809" max="13057" width="9.109375" style="6"/>
    <col min="13058" max="13058" width="13.109375" style="6" customWidth="1"/>
    <col min="13059" max="13059" width="45.6640625" style="6" customWidth="1"/>
    <col min="13060" max="13063" width="26.33203125" style="6" customWidth="1"/>
    <col min="13064" max="13064" width="24.5546875" style="6" customWidth="1"/>
    <col min="13065" max="13313" width="9.109375" style="6"/>
    <col min="13314" max="13314" width="13.109375" style="6" customWidth="1"/>
    <col min="13315" max="13315" width="45.6640625" style="6" customWidth="1"/>
    <col min="13316" max="13319" width="26.33203125" style="6" customWidth="1"/>
    <col min="13320" max="13320" width="24.5546875" style="6" customWidth="1"/>
    <col min="13321" max="13569" width="9.109375" style="6"/>
    <col min="13570" max="13570" width="13.109375" style="6" customWidth="1"/>
    <col min="13571" max="13571" width="45.6640625" style="6" customWidth="1"/>
    <col min="13572" max="13575" width="26.33203125" style="6" customWidth="1"/>
    <col min="13576" max="13576" width="24.5546875" style="6" customWidth="1"/>
    <col min="13577" max="13825" width="9.109375" style="6"/>
    <col min="13826" max="13826" width="13.109375" style="6" customWidth="1"/>
    <col min="13827" max="13827" width="45.6640625" style="6" customWidth="1"/>
    <col min="13828" max="13831" width="26.33203125" style="6" customWidth="1"/>
    <col min="13832" max="13832" width="24.5546875" style="6" customWidth="1"/>
    <col min="13833" max="14081" width="9.109375" style="6"/>
    <col min="14082" max="14082" width="13.109375" style="6" customWidth="1"/>
    <col min="14083" max="14083" width="45.6640625" style="6" customWidth="1"/>
    <col min="14084" max="14087" width="26.33203125" style="6" customWidth="1"/>
    <col min="14088" max="14088" width="24.5546875" style="6" customWidth="1"/>
    <col min="14089" max="14337" width="9.109375" style="6"/>
    <col min="14338" max="14338" width="13.109375" style="6" customWidth="1"/>
    <col min="14339" max="14339" width="45.6640625" style="6" customWidth="1"/>
    <col min="14340" max="14343" width="26.33203125" style="6" customWidth="1"/>
    <col min="14344" max="14344" width="24.5546875" style="6" customWidth="1"/>
    <col min="14345" max="14593" width="9.109375" style="6"/>
    <col min="14594" max="14594" width="13.109375" style="6" customWidth="1"/>
    <col min="14595" max="14595" width="45.6640625" style="6" customWidth="1"/>
    <col min="14596" max="14599" width="26.33203125" style="6" customWidth="1"/>
    <col min="14600" max="14600" width="24.5546875" style="6" customWidth="1"/>
    <col min="14601" max="14849" width="9.109375" style="6"/>
    <col min="14850" max="14850" width="13.109375" style="6" customWidth="1"/>
    <col min="14851" max="14851" width="45.6640625" style="6" customWidth="1"/>
    <col min="14852" max="14855" width="26.33203125" style="6" customWidth="1"/>
    <col min="14856" max="14856" width="24.5546875" style="6" customWidth="1"/>
    <col min="14857" max="15105" width="9.109375" style="6"/>
    <col min="15106" max="15106" width="13.109375" style="6" customWidth="1"/>
    <col min="15107" max="15107" width="45.6640625" style="6" customWidth="1"/>
    <col min="15108" max="15111" width="26.33203125" style="6" customWidth="1"/>
    <col min="15112" max="15112" width="24.5546875" style="6" customWidth="1"/>
    <col min="15113" max="15361" width="9.109375" style="6"/>
    <col min="15362" max="15362" width="13.109375" style="6" customWidth="1"/>
    <col min="15363" max="15363" width="45.6640625" style="6" customWidth="1"/>
    <col min="15364" max="15367" width="26.33203125" style="6" customWidth="1"/>
    <col min="15368" max="15368" width="24.5546875" style="6" customWidth="1"/>
    <col min="15369" max="15617" width="9.109375" style="6"/>
    <col min="15618" max="15618" width="13.109375" style="6" customWidth="1"/>
    <col min="15619" max="15619" width="45.6640625" style="6" customWidth="1"/>
    <col min="15620" max="15623" width="26.33203125" style="6" customWidth="1"/>
    <col min="15624" max="15624" width="24.5546875" style="6" customWidth="1"/>
    <col min="15625" max="15873" width="9.109375" style="6"/>
    <col min="15874" max="15874" width="13.109375" style="6" customWidth="1"/>
    <col min="15875" max="15875" width="45.6640625" style="6" customWidth="1"/>
    <col min="15876" max="15879" width="26.33203125" style="6" customWidth="1"/>
    <col min="15880" max="15880" width="24.5546875" style="6" customWidth="1"/>
    <col min="15881" max="16129" width="9.109375" style="6"/>
    <col min="16130" max="16130" width="13.109375" style="6" customWidth="1"/>
    <col min="16131" max="16131" width="45.6640625" style="6" customWidth="1"/>
    <col min="16132" max="16135" width="26.33203125" style="6" customWidth="1"/>
    <col min="16136" max="16136" width="24.5546875" style="6" customWidth="1"/>
    <col min="16137" max="16384" width="9.109375" style="6"/>
  </cols>
  <sheetData>
    <row r="1" spans="1:14" ht="62.2" customHeight="1" x14ac:dyDescent="0.5">
      <c r="A1" s="125" t="s">
        <v>358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ht="33.049999999999997" customHeight="1" x14ac:dyDescent="0.4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9"/>
      <c r="M2" s="99"/>
      <c r="N2" s="99"/>
    </row>
    <row r="3" spans="1:14" ht="23.25" customHeight="1" x14ac:dyDescent="0.4">
      <c r="A3" s="55"/>
      <c r="B3" s="56"/>
      <c r="C3" s="129" t="s">
        <v>172</v>
      </c>
      <c r="D3" s="129"/>
      <c r="E3" s="129"/>
      <c r="F3" s="130"/>
      <c r="G3" s="131" t="s">
        <v>173</v>
      </c>
      <c r="H3" s="129"/>
      <c r="I3" s="129"/>
      <c r="J3" s="130"/>
      <c r="K3" s="131" t="s">
        <v>174</v>
      </c>
      <c r="L3" s="129"/>
      <c r="M3" s="129"/>
      <c r="N3" s="130"/>
    </row>
    <row r="4" spans="1:14" ht="61.55" customHeight="1" thickBot="1" x14ac:dyDescent="0.35">
      <c r="A4" s="55"/>
      <c r="B4" s="58"/>
      <c r="C4" s="59" t="s">
        <v>176</v>
      </c>
      <c r="D4" s="126" t="s">
        <v>167</v>
      </c>
      <c r="E4" s="127"/>
      <c r="F4" s="128"/>
      <c r="G4" s="60" t="s">
        <v>176</v>
      </c>
      <c r="H4" s="126" t="s">
        <v>167</v>
      </c>
      <c r="I4" s="127"/>
      <c r="J4" s="128"/>
      <c r="K4" s="60" t="s">
        <v>176</v>
      </c>
      <c r="L4" s="126" t="s">
        <v>167</v>
      </c>
      <c r="M4" s="127"/>
      <c r="N4" s="128"/>
    </row>
    <row r="5" spans="1:14" ht="111.8" customHeight="1" thickBot="1" x14ac:dyDescent="0.25">
      <c r="A5" s="62" t="s">
        <v>148</v>
      </c>
      <c r="B5" s="52" t="s">
        <v>165</v>
      </c>
      <c r="C5" s="61" t="s">
        <v>166</v>
      </c>
      <c r="D5" s="61" t="s">
        <v>168</v>
      </c>
      <c r="E5" s="61" t="s">
        <v>169</v>
      </c>
      <c r="F5" s="61" t="s">
        <v>170</v>
      </c>
      <c r="G5" s="61" t="s">
        <v>166</v>
      </c>
      <c r="H5" s="61" t="s">
        <v>168</v>
      </c>
      <c r="I5" s="61" t="s">
        <v>169</v>
      </c>
      <c r="J5" s="61" t="s">
        <v>170</v>
      </c>
      <c r="K5" s="61" t="s">
        <v>166</v>
      </c>
      <c r="L5" s="61" t="s">
        <v>168</v>
      </c>
      <c r="M5" s="61" t="s">
        <v>169</v>
      </c>
      <c r="N5" s="61" t="s">
        <v>170</v>
      </c>
    </row>
    <row r="6" spans="1:14" ht="29.95" customHeight="1" x14ac:dyDescent="0.25">
      <c r="A6" s="35"/>
      <c r="B6" s="35"/>
      <c r="C6" s="37"/>
      <c r="D6" s="36"/>
      <c r="E6" s="36"/>
      <c r="F6" s="36"/>
      <c r="G6" s="37"/>
      <c r="H6" s="36"/>
      <c r="I6" s="36"/>
      <c r="J6" s="36"/>
      <c r="K6" s="38"/>
      <c r="L6" s="36"/>
      <c r="M6" s="36"/>
      <c r="N6" s="36"/>
    </row>
    <row r="7" spans="1:14" ht="29.95" customHeight="1" x14ac:dyDescent="0.3">
      <c r="A7" s="15" t="s">
        <v>0</v>
      </c>
      <c r="B7" s="15" t="s">
        <v>1</v>
      </c>
      <c r="C7" s="17">
        <f t="shared" ref="C7:C22" si="0">SUM(D7:F7)</f>
        <v>9469193.3100000005</v>
      </c>
      <c r="D7" s="17">
        <v>2694606.23</v>
      </c>
      <c r="E7" s="17">
        <v>0</v>
      </c>
      <c r="F7" s="17">
        <v>6774587.0800000001</v>
      </c>
      <c r="G7" s="17">
        <f t="shared" ref="G7:G22" si="1">SUM(H7:J7)</f>
        <v>8976078.1799999997</v>
      </c>
      <c r="H7" s="17">
        <v>1205400</v>
      </c>
      <c r="I7" s="17">
        <v>0</v>
      </c>
      <c r="J7" s="17">
        <v>7770678.1799999997</v>
      </c>
      <c r="K7" s="17">
        <f t="shared" ref="K7:K22" si="2">SUM(L7:N7)</f>
        <v>2341278.1799999997</v>
      </c>
      <c r="L7" s="17">
        <v>7000</v>
      </c>
      <c r="M7" s="17">
        <v>0</v>
      </c>
      <c r="N7" s="17">
        <v>2334278.1799999997</v>
      </c>
    </row>
    <row r="8" spans="1:14" s="50" customFormat="1" ht="29.95" customHeight="1" x14ac:dyDescent="0.25">
      <c r="A8" s="41" t="s">
        <v>2</v>
      </c>
      <c r="B8" s="53" t="s">
        <v>3</v>
      </c>
      <c r="C8" s="49">
        <f t="shared" si="0"/>
        <v>44270</v>
      </c>
      <c r="D8" s="42">
        <v>40000</v>
      </c>
      <c r="E8" s="42">
        <v>0</v>
      </c>
      <c r="F8" s="42">
        <v>4270</v>
      </c>
      <c r="G8" s="45">
        <f t="shared" si="1"/>
        <v>4270</v>
      </c>
      <c r="H8" s="42">
        <v>0</v>
      </c>
      <c r="I8" s="42">
        <v>0</v>
      </c>
      <c r="J8" s="42">
        <v>4270</v>
      </c>
      <c r="K8" s="47">
        <f t="shared" si="2"/>
        <v>4270</v>
      </c>
      <c r="L8" s="42">
        <v>0</v>
      </c>
      <c r="M8" s="42">
        <v>0</v>
      </c>
      <c r="N8" s="42">
        <v>4270</v>
      </c>
    </row>
    <row r="9" spans="1:14" s="50" customFormat="1" ht="29.95" customHeight="1" x14ac:dyDescent="0.25">
      <c r="A9" s="41" t="s">
        <v>4</v>
      </c>
      <c r="B9" s="53" t="s">
        <v>5</v>
      </c>
      <c r="C9" s="49">
        <f t="shared" si="0"/>
        <v>886400.1399999999</v>
      </c>
      <c r="D9" s="42">
        <v>3000</v>
      </c>
      <c r="E9" s="42">
        <v>0</v>
      </c>
      <c r="F9" s="42">
        <v>883400.1399999999</v>
      </c>
      <c r="G9" s="45">
        <f t="shared" si="1"/>
        <v>760408.17999999993</v>
      </c>
      <c r="H9" s="42">
        <v>3000</v>
      </c>
      <c r="I9" s="42">
        <v>0</v>
      </c>
      <c r="J9" s="42">
        <v>757408.17999999993</v>
      </c>
      <c r="K9" s="47">
        <f t="shared" si="2"/>
        <v>758008.17999999993</v>
      </c>
      <c r="L9" s="42">
        <v>3000</v>
      </c>
      <c r="M9" s="42">
        <v>0</v>
      </c>
      <c r="N9" s="42">
        <v>755008.17999999993</v>
      </c>
    </row>
    <row r="10" spans="1:14" s="50" customFormat="1" ht="29.95" customHeight="1" x14ac:dyDescent="0.25">
      <c r="A10" s="41" t="s">
        <v>6</v>
      </c>
      <c r="B10" s="53" t="s">
        <v>7</v>
      </c>
      <c r="C10" s="49">
        <f t="shared" si="0"/>
        <v>13000</v>
      </c>
      <c r="D10" s="42">
        <v>8000</v>
      </c>
      <c r="E10" s="42">
        <v>0</v>
      </c>
      <c r="F10" s="42">
        <v>5000</v>
      </c>
      <c r="G10" s="45">
        <f t="shared" si="1"/>
        <v>5000</v>
      </c>
      <c r="H10" s="42">
        <v>0</v>
      </c>
      <c r="I10" s="42">
        <v>0</v>
      </c>
      <c r="J10" s="42">
        <v>5000</v>
      </c>
      <c r="K10" s="47">
        <f t="shared" si="2"/>
        <v>5000</v>
      </c>
      <c r="L10" s="42">
        <v>0</v>
      </c>
      <c r="M10" s="42">
        <v>0</v>
      </c>
      <c r="N10" s="42">
        <v>5000</v>
      </c>
    </row>
    <row r="11" spans="1:14" s="50" customFormat="1" ht="29.95" customHeight="1" x14ac:dyDescent="0.25">
      <c r="A11" s="41" t="s">
        <v>8</v>
      </c>
      <c r="B11" s="53" t="s">
        <v>9</v>
      </c>
      <c r="C11" s="49">
        <f t="shared" si="0"/>
        <v>5446945.9199999999</v>
      </c>
      <c r="D11" s="42">
        <v>2538028.98</v>
      </c>
      <c r="E11" s="42">
        <v>0</v>
      </c>
      <c r="F11" s="42">
        <v>2908916.94</v>
      </c>
      <c r="G11" s="45">
        <f t="shared" si="1"/>
        <v>3385000</v>
      </c>
      <c r="H11" s="42">
        <v>1010000</v>
      </c>
      <c r="I11" s="42">
        <v>0</v>
      </c>
      <c r="J11" s="42">
        <v>2375000</v>
      </c>
      <c r="K11" s="47">
        <f t="shared" si="2"/>
        <v>354000</v>
      </c>
      <c r="L11" s="42">
        <v>4000</v>
      </c>
      <c r="M11" s="42">
        <v>0</v>
      </c>
      <c r="N11" s="42">
        <v>350000</v>
      </c>
    </row>
    <row r="12" spans="1:14" s="50" customFormat="1" ht="29.95" customHeight="1" x14ac:dyDescent="0.25">
      <c r="A12" s="41" t="s">
        <v>10</v>
      </c>
      <c r="B12" s="53" t="s">
        <v>11</v>
      </c>
      <c r="C12" s="49">
        <f t="shared" si="0"/>
        <v>3078577.25</v>
      </c>
      <c r="D12" s="42">
        <v>105577.25</v>
      </c>
      <c r="E12" s="42">
        <v>0</v>
      </c>
      <c r="F12" s="42">
        <v>2973000</v>
      </c>
      <c r="G12" s="45">
        <f t="shared" si="1"/>
        <v>4821400</v>
      </c>
      <c r="H12" s="42">
        <v>192400</v>
      </c>
      <c r="I12" s="42">
        <v>0</v>
      </c>
      <c r="J12" s="42">
        <v>4629000</v>
      </c>
      <c r="K12" s="47">
        <f t="shared" si="2"/>
        <v>1220000</v>
      </c>
      <c r="L12" s="42">
        <v>0</v>
      </c>
      <c r="M12" s="42">
        <v>0</v>
      </c>
      <c r="N12" s="42">
        <v>1220000</v>
      </c>
    </row>
    <row r="13" spans="1:14" ht="29.95" customHeight="1" x14ac:dyDescent="0.3">
      <c r="A13" s="15" t="s">
        <v>12</v>
      </c>
      <c r="B13" s="54" t="s">
        <v>13</v>
      </c>
      <c r="C13" s="17">
        <f t="shared" si="0"/>
        <v>54604518.75999999</v>
      </c>
      <c r="D13" s="17">
        <v>6436538.4200000009</v>
      </c>
      <c r="E13" s="17">
        <v>21180000</v>
      </c>
      <c r="F13" s="17">
        <v>26987980.339999992</v>
      </c>
      <c r="G13" s="17">
        <f t="shared" si="1"/>
        <v>34442050.840000004</v>
      </c>
      <c r="H13" s="17">
        <v>7050952</v>
      </c>
      <c r="I13" s="17">
        <v>8821000</v>
      </c>
      <c r="J13" s="17">
        <v>18570098.84</v>
      </c>
      <c r="K13" s="17">
        <f t="shared" si="2"/>
        <v>25839751.659999996</v>
      </c>
      <c r="L13" s="17">
        <v>7740865</v>
      </c>
      <c r="M13" s="17">
        <v>0</v>
      </c>
      <c r="N13" s="17">
        <v>18098886.659999996</v>
      </c>
    </row>
    <row r="14" spans="1:14" s="50" customFormat="1" ht="29.95" customHeight="1" x14ac:dyDescent="0.25">
      <c r="A14" s="41" t="s">
        <v>14</v>
      </c>
      <c r="B14" s="53" t="s">
        <v>15</v>
      </c>
      <c r="C14" s="49">
        <f t="shared" si="0"/>
        <v>2407000</v>
      </c>
      <c r="D14" s="42">
        <v>0</v>
      </c>
      <c r="E14" s="42">
        <v>0</v>
      </c>
      <c r="F14" s="42">
        <v>2407000</v>
      </c>
      <c r="G14" s="45">
        <f t="shared" si="1"/>
        <v>10216000</v>
      </c>
      <c r="H14" s="42">
        <v>0</v>
      </c>
      <c r="I14" s="42">
        <v>5733000</v>
      </c>
      <c r="J14" s="42">
        <v>4483000</v>
      </c>
      <c r="K14" s="49">
        <f t="shared" si="2"/>
        <v>4995000</v>
      </c>
      <c r="L14" s="42">
        <v>780000</v>
      </c>
      <c r="M14" s="42">
        <v>0</v>
      </c>
      <c r="N14" s="42">
        <v>4215000</v>
      </c>
    </row>
    <row r="15" spans="1:14" s="50" customFormat="1" ht="29.95" customHeight="1" x14ac:dyDescent="0.25">
      <c r="A15" s="41" t="s">
        <v>16</v>
      </c>
      <c r="B15" s="53" t="s">
        <v>17</v>
      </c>
      <c r="C15" s="49">
        <f t="shared" si="0"/>
        <v>11979991.429999998</v>
      </c>
      <c r="D15" s="42">
        <v>2323472.3200000008</v>
      </c>
      <c r="E15" s="42">
        <v>0</v>
      </c>
      <c r="F15" s="42">
        <v>9656519.1099999975</v>
      </c>
      <c r="G15" s="45">
        <f t="shared" si="1"/>
        <v>10483526.84</v>
      </c>
      <c r="H15" s="42">
        <v>385142</v>
      </c>
      <c r="I15" s="42">
        <v>3088000</v>
      </c>
      <c r="J15" s="42">
        <v>7010384.8399999989</v>
      </c>
      <c r="K15" s="47">
        <f t="shared" si="2"/>
        <v>7315340.7599999988</v>
      </c>
      <c r="L15" s="42">
        <v>702925</v>
      </c>
      <c r="M15" s="42">
        <v>0</v>
      </c>
      <c r="N15" s="42">
        <v>6612415.7599999988</v>
      </c>
    </row>
    <row r="16" spans="1:14" s="50" customFormat="1" ht="29.95" customHeight="1" x14ac:dyDescent="0.3">
      <c r="A16" s="41" t="s">
        <v>18</v>
      </c>
      <c r="B16" s="53" t="s">
        <v>19</v>
      </c>
      <c r="C16" s="49">
        <f t="shared" si="0"/>
        <v>9929725.8900000006</v>
      </c>
      <c r="D16" s="42">
        <v>4067434.66</v>
      </c>
      <c r="E16" s="42">
        <v>0</v>
      </c>
      <c r="F16" s="42">
        <v>5862291.2300000004</v>
      </c>
      <c r="G16" s="45">
        <f t="shared" si="1"/>
        <v>8201541.0099999998</v>
      </c>
      <c r="H16" s="42">
        <v>6660310</v>
      </c>
      <c r="I16" s="42">
        <v>0</v>
      </c>
      <c r="J16" s="42">
        <v>1541231.01</v>
      </c>
      <c r="K16" s="47">
        <f t="shared" si="2"/>
        <v>7827007.9100000001</v>
      </c>
      <c r="L16" s="42">
        <v>6253440</v>
      </c>
      <c r="M16" s="42">
        <v>0</v>
      </c>
      <c r="N16" s="42">
        <v>1573567.9100000001</v>
      </c>
    </row>
    <row r="17" spans="1:14" s="50" customFormat="1" ht="29.95" customHeight="1" x14ac:dyDescent="0.3">
      <c r="A17" s="41" t="s">
        <v>20</v>
      </c>
      <c r="B17" s="53" t="s">
        <v>21</v>
      </c>
      <c r="C17" s="49">
        <f t="shared" si="0"/>
        <v>1746024.79</v>
      </c>
      <c r="D17" s="42">
        <v>3500</v>
      </c>
      <c r="E17" s="42">
        <v>0</v>
      </c>
      <c r="F17" s="42">
        <v>1742524.79</v>
      </c>
      <c r="G17" s="45">
        <f t="shared" si="1"/>
        <v>1748078</v>
      </c>
      <c r="H17" s="42">
        <v>1500</v>
      </c>
      <c r="I17" s="42">
        <v>0</v>
      </c>
      <c r="J17" s="42">
        <v>1746578</v>
      </c>
      <c r="K17" s="47">
        <f t="shared" si="2"/>
        <v>1750498</v>
      </c>
      <c r="L17" s="42">
        <v>500</v>
      </c>
      <c r="M17" s="42">
        <v>0</v>
      </c>
      <c r="N17" s="42">
        <v>1749998</v>
      </c>
    </row>
    <row r="18" spans="1:14" s="50" customFormat="1" ht="29.95" customHeight="1" x14ac:dyDescent="0.3">
      <c r="A18" s="41" t="s">
        <v>22</v>
      </c>
      <c r="B18" s="53" t="s">
        <v>23</v>
      </c>
      <c r="C18" s="49">
        <f t="shared" si="0"/>
        <v>1245071.6599999999</v>
      </c>
      <c r="D18" s="42">
        <v>25631.440000000002</v>
      </c>
      <c r="E18" s="42">
        <v>0</v>
      </c>
      <c r="F18" s="42">
        <v>1219440.22</v>
      </c>
      <c r="G18" s="45">
        <f t="shared" si="1"/>
        <v>304700</v>
      </c>
      <c r="H18" s="42">
        <v>4000</v>
      </c>
      <c r="I18" s="42">
        <v>0</v>
      </c>
      <c r="J18" s="42">
        <v>300700</v>
      </c>
      <c r="K18" s="47">
        <f t="shared" si="2"/>
        <v>298700</v>
      </c>
      <c r="L18" s="42">
        <v>4000</v>
      </c>
      <c r="M18" s="42">
        <v>0</v>
      </c>
      <c r="N18" s="42">
        <v>294700</v>
      </c>
    </row>
    <row r="19" spans="1:14" s="50" customFormat="1" ht="29.95" customHeight="1" x14ac:dyDescent="0.3">
      <c r="A19" s="41" t="s">
        <v>24</v>
      </c>
      <c r="B19" s="53" t="s">
        <v>25</v>
      </c>
      <c r="C19" s="49">
        <f t="shared" si="0"/>
        <v>27077000</v>
      </c>
      <c r="D19" s="42">
        <v>7000</v>
      </c>
      <c r="E19" s="42">
        <v>21180000</v>
      </c>
      <c r="F19" s="42">
        <v>5890000</v>
      </c>
      <c r="G19" s="45">
        <f t="shared" si="1"/>
        <v>3335000</v>
      </c>
      <c r="H19" s="42">
        <v>0</v>
      </c>
      <c r="I19" s="42">
        <v>0</v>
      </c>
      <c r="J19" s="42">
        <v>3335000</v>
      </c>
      <c r="K19" s="47">
        <f t="shared" si="2"/>
        <v>3500000</v>
      </c>
      <c r="L19" s="42">
        <v>0</v>
      </c>
      <c r="M19" s="42">
        <v>0</v>
      </c>
      <c r="N19" s="42">
        <v>3500000</v>
      </c>
    </row>
    <row r="20" spans="1:14" s="50" customFormat="1" ht="29.95" customHeight="1" x14ac:dyDescent="0.3">
      <c r="A20" s="41" t="s">
        <v>26</v>
      </c>
      <c r="B20" s="53" t="s">
        <v>27</v>
      </c>
      <c r="C20" s="49">
        <f t="shared" si="0"/>
        <v>219704.99</v>
      </c>
      <c r="D20" s="42">
        <v>9500</v>
      </c>
      <c r="E20" s="42">
        <v>0</v>
      </c>
      <c r="F20" s="42">
        <v>210204.99</v>
      </c>
      <c r="G20" s="45">
        <f t="shared" si="1"/>
        <v>153204.99</v>
      </c>
      <c r="H20" s="42">
        <v>0</v>
      </c>
      <c r="I20" s="42">
        <v>0</v>
      </c>
      <c r="J20" s="42">
        <v>153204.99</v>
      </c>
      <c r="K20" s="47">
        <f t="shared" si="2"/>
        <v>153204.99</v>
      </c>
      <c r="L20" s="42">
        <v>0</v>
      </c>
      <c r="M20" s="42">
        <v>0</v>
      </c>
      <c r="N20" s="42">
        <v>153204.99</v>
      </c>
    </row>
    <row r="21" spans="1:14" ht="29.95" customHeight="1" x14ac:dyDescent="0.35">
      <c r="A21" s="15" t="s">
        <v>28</v>
      </c>
      <c r="B21" s="54" t="s">
        <v>29</v>
      </c>
      <c r="C21" s="17">
        <f t="shared" si="0"/>
        <v>200000</v>
      </c>
      <c r="D21" s="17">
        <v>0</v>
      </c>
      <c r="E21" s="17">
        <v>0</v>
      </c>
      <c r="F21" s="17">
        <v>200000</v>
      </c>
      <c r="G21" s="17">
        <f t="shared" si="1"/>
        <v>200000</v>
      </c>
      <c r="H21" s="17">
        <v>0</v>
      </c>
      <c r="I21" s="17">
        <v>0</v>
      </c>
      <c r="J21" s="17">
        <v>200000</v>
      </c>
      <c r="K21" s="17">
        <f t="shared" si="2"/>
        <v>130000</v>
      </c>
      <c r="L21" s="17">
        <v>0</v>
      </c>
      <c r="M21" s="17">
        <v>0</v>
      </c>
      <c r="N21" s="17">
        <v>130000</v>
      </c>
    </row>
    <row r="22" spans="1:14" s="50" customFormat="1" ht="29.95" customHeight="1" thickBot="1" x14ac:dyDescent="0.35">
      <c r="A22" s="41" t="s">
        <v>30</v>
      </c>
      <c r="B22" s="53" t="s">
        <v>31</v>
      </c>
      <c r="C22" s="49">
        <f t="shared" si="0"/>
        <v>200000</v>
      </c>
      <c r="D22" s="42">
        <v>0</v>
      </c>
      <c r="E22" s="42">
        <v>0</v>
      </c>
      <c r="F22" s="42">
        <v>200000</v>
      </c>
      <c r="G22" s="46">
        <f t="shared" si="1"/>
        <v>200000</v>
      </c>
      <c r="H22" s="44">
        <v>0</v>
      </c>
      <c r="I22" s="44">
        <v>0</v>
      </c>
      <c r="J22" s="44">
        <v>200000</v>
      </c>
      <c r="K22" s="48">
        <f t="shared" si="2"/>
        <v>130000</v>
      </c>
      <c r="L22" s="44">
        <v>0</v>
      </c>
      <c r="M22" s="44">
        <v>0</v>
      </c>
      <c r="N22" s="44">
        <v>130000</v>
      </c>
    </row>
    <row r="23" spans="1:14" ht="29.95" customHeight="1" thickBot="1" x14ac:dyDescent="0.25">
      <c r="A23" s="34" t="s">
        <v>164</v>
      </c>
      <c r="B23" s="34"/>
      <c r="C23" s="39">
        <f>C7+C13+C21</f>
        <v>64273712.069999993</v>
      </c>
      <c r="D23" s="39">
        <f t="shared" ref="D23:F23" si="3">D7+D13+D21</f>
        <v>9131144.6500000004</v>
      </c>
      <c r="E23" s="39">
        <f t="shared" si="3"/>
        <v>21180000</v>
      </c>
      <c r="F23" s="39">
        <f t="shared" si="3"/>
        <v>33962567.419999994</v>
      </c>
      <c r="G23" s="39">
        <f>G7+G13+G21</f>
        <v>43618129.020000003</v>
      </c>
      <c r="H23" s="39">
        <f t="shared" ref="H23:J23" si="4">H7+H13+H21</f>
        <v>8256352</v>
      </c>
      <c r="I23" s="39">
        <f t="shared" si="4"/>
        <v>8821000</v>
      </c>
      <c r="J23" s="39">
        <f t="shared" si="4"/>
        <v>26540777.02</v>
      </c>
      <c r="K23" s="39">
        <f>K7+K13+K21</f>
        <v>28311029.839999996</v>
      </c>
      <c r="L23" s="39">
        <f t="shared" ref="L23:N23" si="5">L7+L13+L21</f>
        <v>7747865</v>
      </c>
      <c r="M23" s="39">
        <f t="shared" si="5"/>
        <v>0</v>
      </c>
      <c r="N23" s="39">
        <f t="shared" si="5"/>
        <v>20563164.839999996</v>
      </c>
    </row>
  </sheetData>
  <mergeCells count="7">
    <mergeCell ref="A1:N1"/>
    <mergeCell ref="H4:J4"/>
    <mergeCell ref="L4:N4"/>
    <mergeCell ref="C3:F3"/>
    <mergeCell ref="G3:J3"/>
    <mergeCell ref="K3:N3"/>
    <mergeCell ref="D4:F4"/>
  </mergeCells>
  <printOptions horizontalCentered="1"/>
  <pageMargins left="0.70866141732283472" right="0.70866141732283472" top="0.94488188976377963" bottom="0.55118110236220474" header="0.31496062992125984" footer="0.31496062992125984"/>
  <pageSetup paperSize="9" scale="43" firstPageNumber="9" orientation="landscape" useFirstPageNumber="1" r:id="rId1"/>
  <headerFooter>
    <oddFooter>&amp;C&amp;18&amp;P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workbookViewId="0">
      <selection sqref="A1:C1"/>
    </sheetView>
  </sheetViews>
  <sheetFormatPr defaultRowHeight="15.05" x14ac:dyDescent="0.3"/>
  <cols>
    <col min="1" max="1" width="10.33203125" customWidth="1"/>
    <col min="2" max="2" width="79" customWidth="1"/>
    <col min="3" max="3" width="21.5546875" style="75" customWidth="1"/>
    <col min="5" max="6" width="15.33203125" bestFit="1" customWidth="1"/>
  </cols>
  <sheetData>
    <row r="1" spans="1:3" ht="34.549999999999997" customHeight="1" x14ac:dyDescent="0.3">
      <c r="A1" s="132" t="s">
        <v>186</v>
      </c>
      <c r="B1" s="132"/>
      <c r="C1" s="132"/>
    </row>
    <row r="2" spans="1:3" ht="35.200000000000003" customHeight="1" thickBot="1" x14ac:dyDescent="0.3">
      <c r="A2" s="132" t="s">
        <v>359</v>
      </c>
      <c r="B2" s="132"/>
      <c r="C2" s="132"/>
    </row>
    <row r="3" spans="1:3" ht="24.05" thickBot="1" x14ac:dyDescent="0.3">
      <c r="A3" s="133" t="s">
        <v>187</v>
      </c>
      <c r="B3" s="134"/>
      <c r="C3" s="135"/>
    </row>
    <row r="4" spans="1:3" s="57" customFormat="1" x14ac:dyDescent="0.25">
      <c r="A4" s="83" t="s">
        <v>188</v>
      </c>
      <c r="B4" s="100" t="s">
        <v>189</v>
      </c>
      <c r="C4" s="83" t="s">
        <v>190</v>
      </c>
    </row>
    <row r="5" spans="1:3" ht="15.75" x14ac:dyDescent="0.25">
      <c r="A5" s="24"/>
      <c r="B5" s="85" t="s">
        <v>191</v>
      </c>
      <c r="C5" s="77">
        <v>23194724.958384633</v>
      </c>
    </row>
    <row r="6" spans="1:3" ht="15.75" x14ac:dyDescent="0.25">
      <c r="A6" s="76" t="s">
        <v>192</v>
      </c>
      <c r="B6" s="85" t="s">
        <v>193</v>
      </c>
      <c r="C6" s="77">
        <f>C7+C8+C16</f>
        <v>593890132.48086548</v>
      </c>
    </row>
    <row r="7" spans="1:3" s="73" customFormat="1" x14ac:dyDescent="0.25">
      <c r="A7" s="78" t="s">
        <v>194</v>
      </c>
      <c r="B7" s="86" t="s">
        <v>195</v>
      </c>
      <c r="C7" s="79">
        <v>99543997.710000008</v>
      </c>
    </row>
    <row r="8" spans="1:3" s="73" customFormat="1" x14ac:dyDescent="0.25">
      <c r="A8" s="78" t="s">
        <v>196</v>
      </c>
      <c r="B8" s="86" t="s">
        <v>197</v>
      </c>
      <c r="C8" s="79">
        <f>SUM(C9:C15)</f>
        <v>418578983.80586547</v>
      </c>
    </row>
    <row r="9" spans="1:3" x14ac:dyDescent="0.25">
      <c r="A9" s="24" t="s">
        <v>198</v>
      </c>
      <c r="B9" s="84" t="s">
        <v>199</v>
      </c>
      <c r="C9" s="25">
        <v>339143754.71615499</v>
      </c>
    </row>
    <row r="10" spans="1:3" x14ac:dyDescent="0.25">
      <c r="A10" s="24" t="s">
        <v>200</v>
      </c>
      <c r="B10" s="84" t="s">
        <v>201</v>
      </c>
      <c r="C10" s="25">
        <v>19973914.147301003</v>
      </c>
    </row>
    <row r="11" spans="1:3" x14ac:dyDescent="0.25">
      <c r="A11" s="24" t="s">
        <v>202</v>
      </c>
      <c r="B11" s="84" t="s">
        <v>203</v>
      </c>
      <c r="C11" s="25">
        <v>1009445.0430000001</v>
      </c>
    </row>
    <row r="12" spans="1:3" x14ac:dyDescent="0.25">
      <c r="A12" s="24" t="s">
        <v>204</v>
      </c>
      <c r="B12" s="84" t="s">
        <v>205</v>
      </c>
      <c r="C12" s="25">
        <v>33283194.918188006</v>
      </c>
    </row>
    <row r="13" spans="1:3" x14ac:dyDescent="0.3">
      <c r="A13" s="24" t="s">
        <v>206</v>
      </c>
      <c r="B13" s="84" t="s">
        <v>207</v>
      </c>
      <c r="C13" s="25">
        <v>704554.66999999993</v>
      </c>
    </row>
    <row r="14" spans="1:3" x14ac:dyDescent="0.25">
      <c r="A14" s="24" t="s">
        <v>208</v>
      </c>
      <c r="B14" s="84" t="s">
        <v>209</v>
      </c>
      <c r="C14" s="25">
        <v>4400287.1130410004</v>
      </c>
    </row>
    <row r="15" spans="1:3" x14ac:dyDescent="0.25">
      <c r="A15" s="24" t="s">
        <v>210</v>
      </c>
      <c r="B15" s="84" t="s">
        <v>211</v>
      </c>
      <c r="C15" s="25">
        <v>20063833.198180497</v>
      </c>
    </row>
    <row r="16" spans="1:3" s="73" customFormat="1" x14ac:dyDescent="0.25">
      <c r="A16" s="78" t="s">
        <v>212</v>
      </c>
      <c r="B16" s="86" t="s">
        <v>213</v>
      </c>
      <c r="C16" s="79">
        <v>75767150.964999989</v>
      </c>
    </row>
    <row r="17" spans="1:3" ht="15.75" x14ac:dyDescent="0.25">
      <c r="A17" s="76" t="s">
        <v>214</v>
      </c>
      <c r="B17" s="85" t="s">
        <v>215</v>
      </c>
      <c r="C17" s="77">
        <f>C18+C19+C27</f>
        <v>5120418.8407499995</v>
      </c>
    </row>
    <row r="18" spans="1:3" s="73" customFormat="1" x14ac:dyDescent="0.25">
      <c r="A18" s="78" t="s">
        <v>216</v>
      </c>
      <c r="B18" s="86" t="s">
        <v>217</v>
      </c>
      <c r="C18" s="79">
        <v>0</v>
      </c>
    </row>
    <row r="19" spans="1:3" s="73" customFormat="1" x14ac:dyDescent="0.25">
      <c r="A19" s="78" t="s">
        <v>218</v>
      </c>
      <c r="B19" s="86" t="s">
        <v>219</v>
      </c>
      <c r="C19" s="79">
        <f>SUM(C20:C26)</f>
        <v>5120418.8407499995</v>
      </c>
    </row>
    <row r="20" spans="1:3" x14ac:dyDescent="0.25">
      <c r="A20" s="24" t="s">
        <v>220</v>
      </c>
      <c r="B20" s="84" t="s">
        <v>199</v>
      </c>
      <c r="C20" s="25">
        <v>2822098.14</v>
      </c>
    </row>
    <row r="21" spans="1:3" x14ac:dyDescent="0.25">
      <c r="A21" s="24" t="s">
        <v>221</v>
      </c>
      <c r="B21" s="84" t="s">
        <v>201</v>
      </c>
      <c r="C21" s="25">
        <v>342061.31</v>
      </c>
    </row>
    <row r="22" spans="1:3" x14ac:dyDescent="0.25">
      <c r="A22" s="24" t="s">
        <v>222</v>
      </c>
      <c r="B22" s="84" t="s">
        <v>203</v>
      </c>
      <c r="C22" s="25">
        <v>9931.82</v>
      </c>
    </row>
    <row r="23" spans="1:3" x14ac:dyDescent="0.25">
      <c r="A23" s="24" t="s">
        <v>223</v>
      </c>
      <c r="B23" s="84" t="s">
        <v>205</v>
      </c>
      <c r="C23" s="25"/>
    </row>
    <row r="24" spans="1:3" x14ac:dyDescent="0.3">
      <c r="A24" s="24" t="s">
        <v>224</v>
      </c>
      <c r="B24" s="84" t="s">
        <v>207</v>
      </c>
      <c r="C24" s="25"/>
    </row>
    <row r="25" spans="1:3" x14ac:dyDescent="0.25">
      <c r="A25" s="24" t="s">
        <v>225</v>
      </c>
      <c r="B25" s="84" t="s">
        <v>209</v>
      </c>
      <c r="C25" s="25">
        <v>1048546.81</v>
      </c>
    </row>
    <row r="26" spans="1:3" x14ac:dyDescent="0.25">
      <c r="A26" s="24" t="s">
        <v>226</v>
      </c>
      <c r="B26" s="84" t="s">
        <v>211</v>
      </c>
      <c r="C26" s="25">
        <v>897780.7607499999</v>
      </c>
    </row>
    <row r="27" spans="1:3" s="73" customFormat="1" x14ac:dyDescent="0.25">
      <c r="A27" s="78" t="s">
        <v>227</v>
      </c>
      <c r="B27" s="86" t="s">
        <v>228</v>
      </c>
      <c r="C27" s="79">
        <v>0</v>
      </c>
    </row>
    <row r="28" spans="1:3" x14ac:dyDescent="0.25">
      <c r="A28" s="24" t="s">
        <v>229</v>
      </c>
      <c r="B28" s="84" t="s">
        <v>199</v>
      </c>
      <c r="C28" s="25">
        <v>0</v>
      </c>
    </row>
    <row r="29" spans="1:3" x14ac:dyDescent="0.25">
      <c r="A29" s="24" t="s">
        <v>230</v>
      </c>
      <c r="B29" s="84" t="s">
        <v>201</v>
      </c>
      <c r="C29" s="25">
        <v>0</v>
      </c>
    </row>
    <row r="30" spans="1:3" x14ac:dyDescent="0.3">
      <c r="A30" s="24" t="s">
        <v>231</v>
      </c>
      <c r="B30" s="84" t="s">
        <v>203</v>
      </c>
      <c r="C30" s="25">
        <v>0</v>
      </c>
    </row>
    <row r="31" spans="1:3" x14ac:dyDescent="0.3">
      <c r="A31" s="24" t="s">
        <v>232</v>
      </c>
      <c r="B31" s="84" t="s">
        <v>205</v>
      </c>
      <c r="C31" s="25">
        <v>0</v>
      </c>
    </row>
    <row r="32" spans="1:3" x14ac:dyDescent="0.3">
      <c r="A32" s="24" t="s">
        <v>233</v>
      </c>
      <c r="B32" s="84" t="s">
        <v>207</v>
      </c>
      <c r="C32" s="25">
        <v>0</v>
      </c>
    </row>
    <row r="33" spans="1:6" x14ac:dyDescent="0.3">
      <c r="A33" s="24" t="s">
        <v>234</v>
      </c>
      <c r="B33" s="84" t="s">
        <v>209</v>
      </c>
      <c r="C33" s="25">
        <v>0</v>
      </c>
    </row>
    <row r="34" spans="1:6" x14ac:dyDescent="0.3">
      <c r="A34" s="24" t="s">
        <v>235</v>
      </c>
      <c r="B34" s="84" t="s">
        <v>211</v>
      </c>
      <c r="C34" s="25">
        <v>0</v>
      </c>
    </row>
    <row r="35" spans="1:6" ht="15.75" x14ac:dyDescent="0.3">
      <c r="A35" s="76" t="s">
        <v>236</v>
      </c>
      <c r="B35" s="85" t="s">
        <v>237</v>
      </c>
      <c r="C35" s="77">
        <f>SUM(C36:C38)</f>
        <v>0</v>
      </c>
    </row>
    <row r="36" spans="1:6" x14ac:dyDescent="0.3">
      <c r="A36" s="24" t="s">
        <v>238</v>
      </c>
      <c r="B36" s="84" t="s">
        <v>239</v>
      </c>
      <c r="C36" s="25">
        <v>0</v>
      </c>
    </row>
    <row r="37" spans="1:6" x14ac:dyDescent="0.3">
      <c r="A37" s="24" t="s">
        <v>240</v>
      </c>
      <c r="B37" s="84" t="s">
        <v>241</v>
      </c>
      <c r="C37" s="25">
        <v>0</v>
      </c>
    </row>
    <row r="38" spans="1:6" x14ac:dyDescent="0.3">
      <c r="A38" s="24" t="s">
        <v>242</v>
      </c>
      <c r="B38" s="84" t="s">
        <v>243</v>
      </c>
      <c r="C38" s="25">
        <v>0</v>
      </c>
    </row>
    <row r="39" spans="1:6" ht="15.75" x14ac:dyDescent="0.3">
      <c r="A39" s="76" t="s">
        <v>244</v>
      </c>
      <c r="B39" s="85" t="s">
        <v>245</v>
      </c>
      <c r="C39" s="77">
        <v>21180000</v>
      </c>
    </row>
    <row r="40" spans="1:6" ht="15.75" x14ac:dyDescent="0.3">
      <c r="A40" s="76" t="s">
        <v>246</v>
      </c>
      <c r="B40" s="85" t="s">
        <v>247</v>
      </c>
      <c r="C40" s="77">
        <v>0</v>
      </c>
    </row>
    <row r="41" spans="1:6" ht="16.399999999999999" thickBot="1" x14ac:dyDescent="0.35">
      <c r="A41" s="80" t="s">
        <v>248</v>
      </c>
      <c r="B41" s="87" t="s">
        <v>249</v>
      </c>
      <c r="C41" s="88">
        <v>180000000</v>
      </c>
    </row>
    <row r="42" spans="1:6" ht="19" thickBot="1" x14ac:dyDescent="0.35">
      <c r="A42" s="81"/>
      <c r="B42" s="82" t="s">
        <v>250</v>
      </c>
      <c r="C42" s="91">
        <f>C6+C35+C39+C40+C17+C41+C5</f>
        <v>823385276.28000009</v>
      </c>
      <c r="F42" s="69"/>
    </row>
    <row r="43" spans="1:6" ht="24.9" thickBot="1" x14ac:dyDescent="0.35">
      <c r="A43" s="133" t="s">
        <v>251</v>
      </c>
      <c r="B43" s="134"/>
      <c r="C43" s="135"/>
      <c r="F43" s="69"/>
    </row>
    <row r="44" spans="1:6" x14ac:dyDescent="0.3">
      <c r="A44" s="89" t="s">
        <v>188</v>
      </c>
      <c r="B44" s="104" t="s">
        <v>189</v>
      </c>
      <c r="C44" s="89" t="s">
        <v>190</v>
      </c>
    </row>
    <row r="45" spans="1:6" ht="15.75" x14ac:dyDescent="0.3">
      <c r="A45" s="24"/>
      <c r="B45" s="85" t="s">
        <v>252</v>
      </c>
      <c r="C45" s="77"/>
    </row>
    <row r="46" spans="1:6" ht="15.75" x14ac:dyDescent="0.3">
      <c r="A46" s="76" t="s">
        <v>253</v>
      </c>
      <c r="B46" s="85" t="s">
        <v>254</v>
      </c>
      <c r="C46" s="77">
        <f>C47+C54+C55+C58</f>
        <v>572487738.36000001</v>
      </c>
    </row>
    <row r="47" spans="1:6" s="73" customFormat="1" x14ac:dyDescent="0.3">
      <c r="A47" s="78" t="s">
        <v>255</v>
      </c>
      <c r="B47" s="86" t="s">
        <v>256</v>
      </c>
      <c r="C47" s="79">
        <v>294951174.87</v>
      </c>
    </row>
    <row r="48" spans="1:6" x14ac:dyDescent="0.3">
      <c r="A48" s="24" t="s">
        <v>257</v>
      </c>
      <c r="B48" s="84" t="s">
        <v>258</v>
      </c>
      <c r="C48" s="25">
        <v>131161818</v>
      </c>
    </row>
    <row r="49" spans="1:3" x14ac:dyDescent="0.3">
      <c r="A49" s="24" t="s">
        <v>259</v>
      </c>
      <c r="B49" s="84" t="s">
        <v>260</v>
      </c>
      <c r="C49" s="25">
        <v>60036624</v>
      </c>
    </row>
    <row r="50" spans="1:3" x14ac:dyDescent="0.3">
      <c r="A50" s="24" t="s">
        <v>261</v>
      </c>
      <c r="B50" s="84" t="s">
        <v>262</v>
      </c>
      <c r="C50" s="25">
        <v>9940000</v>
      </c>
    </row>
    <row r="51" spans="1:3" x14ac:dyDescent="0.3">
      <c r="A51" s="24" t="s">
        <v>263</v>
      </c>
      <c r="B51" s="84" t="s">
        <v>264</v>
      </c>
      <c r="C51" s="25">
        <v>6126680</v>
      </c>
    </row>
    <row r="52" spans="1:3" x14ac:dyDescent="0.3">
      <c r="A52" s="24" t="s">
        <v>265</v>
      </c>
      <c r="B52" s="84" t="s">
        <v>266</v>
      </c>
      <c r="C52" s="25">
        <v>76117178</v>
      </c>
    </row>
    <row r="53" spans="1:3" x14ac:dyDescent="0.3">
      <c r="A53" s="24" t="s">
        <v>267</v>
      </c>
      <c r="B53" s="84" t="s">
        <v>268</v>
      </c>
      <c r="C53" s="25">
        <v>11568874.869999999</v>
      </c>
    </row>
    <row r="54" spans="1:3" s="73" customFormat="1" x14ac:dyDescent="0.3">
      <c r="A54" s="78" t="s">
        <v>269</v>
      </c>
      <c r="B54" s="86" t="s">
        <v>270</v>
      </c>
      <c r="C54" s="79">
        <v>94461283.840000004</v>
      </c>
    </row>
    <row r="55" spans="1:3" s="73" customFormat="1" x14ac:dyDescent="0.3">
      <c r="A55" s="78" t="s">
        <v>271</v>
      </c>
      <c r="B55" s="86" t="s">
        <v>272</v>
      </c>
      <c r="C55" s="79">
        <v>183075279.64999998</v>
      </c>
    </row>
    <row r="56" spans="1:3" x14ac:dyDescent="0.3">
      <c r="A56" s="24" t="s">
        <v>273</v>
      </c>
      <c r="B56" s="84" t="s">
        <v>274</v>
      </c>
      <c r="C56" s="25">
        <v>108830305.72000001</v>
      </c>
    </row>
    <row r="57" spans="1:3" x14ac:dyDescent="0.3">
      <c r="A57" s="24" t="s">
        <v>275</v>
      </c>
      <c r="B57" s="84" t="s">
        <v>276</v>
      </c>
      <c r="C57" s="25">
        <v>74244973.929999962</v>
      </c>
    </row>
    <row r="58" spans="1:3" s="73" customFormat="1" x14ac:dyDescent="0.3">
      <c r="A58" s="78" t="s">
        <v>277</v>
      </c>
      <c r="B58" s="86" t="s">
        <v>278</v>
      </c>
      <c r="C58" s="79">
        <v>0</v>
      </c>
    </row>
    <row r="59" spans="1:3" x14ac:dyDescent="0.3">
      <c r="A59" s="24" t="s">
        <v>279</v>
      </c>
      <c r="B59" s="84" t="s">
        <v>280</v>
      </c>
      <c r="C59" s="25">
        <v>0</v>
      </c>
    </row>
    <row r="60" spans="1:3" x14ac:dyDescent="0.3">
      <c r="A60" s="24" t="s">
        <v>281</v>
      </c>
      <c r="B60" s="84" t="s">
        <v>282</v>
      </c>
      <c r="C60" s="25">
        <v>0</v>
      </c>
    </row>
    <row r="61" spans="1:3" x14ac:dyDescent="0.3">
      <c r="A61" s="24" t="s">
        <v>283</v>
      </c>
      <c r="B61" s="84" t="s">
        <v>284</v>
      </c>
      <c r="C61" s="25">
        <v>0</v>
      </c>
    </row>
    <row r="62" spans="1:3" x14ac:dyDescent="0.3">
      <c r="A62" s="24" t="s">
        <v>285</v>
      </c>
      <c r="B62" s="84" t="s">
        <v>286</v>
      </c>
      <c r="C62" s="25">
        <v>0</v>
      </c>
    </row>
    <row r="63" spans="1:3" x14ac:dyDescent="0.3">
      <c r="A63" s="24" t="s">
        <v>287</v>
      </c>
      <c r="B63" s="84" t="s">
        <v>288</v>
      </c>
      <c r="C63" s="25">
        <v>0</v>
      </c>
    </row>
    <row r="64" spans="1:3" x14ac:dyDescent="0.3">
      <c r="A64" s="24" t="s">
        <v>289</v>
      </c>
      <c r="B64" s="84" t="s">
        <v>290</v>
      </c>
      <c r="C64" s="25">
        <v>0</v>
      </c>
    </row>
    <row r="65" spans="1:3" x14ac:dyDescent="0.3">
      <c r="A65" s="24" t="s">
        <v>291</v>
      </c>
      <c r="B65" s="84" t="s">
        <v>292</v>
      </c>
      <c r="C65" s="25">
        <v>0</v>
      </c>
    </row>
    <row r="66" spans="1:3" ht="15.75" x14ac:dyDescent="0.3">
      <c r="A66" s="76" t="s">
        <v>293</v>
      </c>
      <c r="B66" s="85" t="s">
        <v>294</v>
      </c>
      <c r="C66" s="77">
        <v>1711247</v>
      </c>
    </row>
    <row r="67" spans="1:3" ht="15.75" x14ac:dyDescent="0.3">
      <c r="A67" s="76" t="s">
        <v>295</v>
      </c>
      <c r="B67" s="85" t="s">
        <v>296</v>
      </c>
      <c r="C67" s="77">
        <f>C68+C69</f>
        <v>64073712.069999993</v>
      </c>
    </row>
    <row r="68" spans="1:3" s="73" customFormat="1" x14ac:dyDescent="0.3">
      <c r="A68" s="78" t="s">
        <v>297</v>
      </c>
      <c r="B68" s="86" t="s">
        <v>298</v>
      </c>
      <c r="C68" s="79">
        <v>9929725.8900000006</v>
      </c>
    </row>
    <row r="69" spans="1:3" s="73" customFormat="1" x14ac:dyDescent="0.3">
      <c r="A69" s="78" t="s">
        <v>299</v>
      </c>
      <c r="B69" s="86" t="s">
        <v>300</v>
      </c>
      <c r="C69" s="79">
        <v>54143986.179999992</v>
      </c>
    </row>
    <row r="70" spans="1:3" s="73" customFormat="1" x14ac:dyDescent="0.3">
      <c r="A70" s="78" t="s">
        <v>301</v>
      </c>
      <c r="B70" s="86" t="s">
        <v>302</v>
      </c>
      <c r="C70" s="79">
        <v>0</v>
      </c>
    </row>
    <row r="71" spans="1:3" x14ac:dyDescent="0.3">
      <c r="A71" s="24" t="s">
        <v>303</v>
      </c>
      <c r="B71" s="84" t="s">
        <v>280</v>
      </c>
      <c r="C71" s="25">
        <v>0</v>
      </c>
    </row>
    <row r="72" spans="1:3" x14ac:dyDescent="0.3">
      <c r="A72" s="24" t="s">
        <v>304</v>
      </c>
      <c r="B72" s="84" t="s">
        <v>282</v>
      </c>
      <c r="C72" s="25">
        <v>0</v>
      </c>
    </row>
    <row r="73" spans="1:3" x14ac:dyDescent="0.3">
      <c r="A73" s="24" t="s">
        <v>305</v>
      </c>
      <c r="B73" s="84" t="s">
        <v>284</v>
      </c>
      <c r="C73" s="25">
        <v>0</v>
      </c>
    </row>
    <row r="74" spans="1:3" x14ac:dyDescent="0.3">
      <c r="A74" s="24" t="s">
        <v>306</v>
      </c>
      <c r="B74" s="84" t="s">
        <v>307</v>
      </c>
      <c r="C74" s="25">
        <v>0</v>
      </c>
    </row>
    <row r="75" spans="1:3" x14ac:dyDescent="0.3">
      <c r="A75" s="24" t="s">
        <v>308</v>
      </c>
      <c r="B75" s="84" t="s">
        <v>288</v>
      </c>
      <c r="C75" s="25">
        <v>0</v>
      </c>
    </row>
    <row r="76" spans="1:3" x14ac:dyDescent="0.3">
      <c r="A76" s="24" t="s">
        <v>309</v>
      </c>
      <c r="B76" s="84" t="s">
        <v>290</v>
      </c>
      <c r="C76" s="25">
        <v>0</v>
      </c>
    </row>
    <row r="77" spans="1:3" x14ac:dyDescent="0.3">
      <c r="A77" s="24" t="s">
        <v>310</v>
      </c>
      <c r="B77" s="84" t="s">
        <v>292</v>
      </c>
      <c r="C77" s="25">
        <v>0</v>
      </c>
    </row>
    <row r="78" spans="1:3" s="73" customFormat="1" x14ac:dyDescent="0.3">
      <c r="A78" s="78" t="s">
        <v>311</v>
      </c>
      <c r="B78" s="86" t="s">
        <v>312</v>
      </c>
      <c r="C78" s="79">
        <v>0</v>
      </c>
    </row>
    <row r="79" spans="1:3" x14ac:dyDescent="0.3">
      <c r="A79" s="24" t="s">
        <v>313</v>
      </c>
      <c r="B79" s="84" t="s">
        <v>280</v>
      </c>
      <c r="C79" s="25">
        <v>0</v>
      </c>
    </row>
    <row r="80" spans="1:3" x14ac:dyDescent="0.3">
      <c r="A80" s="24" t="s">
        <v>314</v>
      </c>
      <c r="B80" s="84" t="s">
        <v>282</v>
      </c>
      <c r="C80" s="25">
        <v>0</v>
      </c>
    </row>
    <row r="81" spans="1:5" x14ac:dyDescent="0.3">
      <c r="A81" s="24" t="s">
        <v>315</v>
      </c>
      <c r="B81" s="84" t="s">
        <v>284</v>
      </c>
      <c r="C81" s="25">
        <v>0</v>
      </c>
    </row>
    <row r="82" spans="1:5" x14ac:dyDescent="0.3">
      <c r="A82" s="24" t="s">
        <v>316</v>
      </c>
      <c r="B82" s="84" t="s">
        <v>307</v>
      </c>
      <c r="C82" s="25">
        <v>0</v>
      </c>
    </row>
    <row r="83" spans="1:5" x14ac:dyDescent="0.3">
      <c r="A83" s="24" t="s">
        <v>317</v>
      </c>
      <c r="B83" s="84" t="s">
        <v>288</v>
      </c>
      <c r="C83" s="25">
        <v>0</v>
      </c>
    </row>
    <row r="84" spans="1:5" x14ac:dyDescent="0.3">
      <c r="A84" s="24" t="s">
        <v>318</v>
      </c>
      <c r="B84" s="84" t="s">
        <v>290</v>
      </c>
      <c r="C84" s="25">
        <v>0</v>
      </c>
    </row>
    <row r="85" spans="1:5" ht="15.75" thickBot="1" x14ac:dyDescent="0.35">
      <c r="A85" s="101" t="s">
        <v>319</v>
      </c>
      <c r="B85" s="102" t="s">
        <v>292</v>
      </c>
      <c r="C85" s="103">
        <v>0</v>
      </c>
    </row>
    <row r="86" spans="1:5" ht="15.75" x14ac:dyDescent="0.3">
      <c r="A86" s="76" t="s">
        <v>320</v>
      </c>
      <c r="B86" s="85" t="s">
        <v>321</v>
      </c>
      <c r="C86" s="77">
        <f>C87</f>
        <v>200000</v>
      </c>
    </row>
    <row r="87" spans="1:5" x14ac:dyDescent="0.3">
      <c r="A87" s="24" t="s">
        <v>322</v>
      </c>
      <c r="B87" s="84" t="s">
        <v>323</v>
      </c>
      <c r="C87" s="94">
        <v>200000</v>
      </c>
    </row>
    <row r="88" spans="1:5" x14ac:dyDescent="0.3">
      <c r="A88" s="24" t="s">
        <v>324</v>
      </c>
      <c r="B88" s="84" t="s">
        <v>325</v>
      </c>
      <c r="C88" s="25">
        <v>0</v>
      </c>
    </row>
    <row r="89" spans="1:5" x14ac:dyDescent="0.3">
      <c r="A89" s="24" t="s">
        <v>326</v>
      </c>
      <c r="B89" s="84" t="s">
        <v>327</v>
      </c>
      <c r="C89" s="25">
        <v>0</v>
      </c>
    </row>
    <row r="90" spans="1:5" ht="15.75" x14ac:dyDescent="0.3">
      <c r="A90" s="76" t="s">
        <v>328</v>
      </c>
      <c r="B90" s="85" t="s">
        <v>329</v>
      </c>
      <c r="C90" s="77">
        <v>4912578.8499999996</v>
      </c>
    </row>
    <row r="91" spans="1:5" ht="15.75" x14ac:dyDescent="0.3">
      <c r="A91" s="76" t="s">
        <v>330</v>
      </c>
      <c r="B91" s="85" t="s">
        <v>331</v>
      </c>
      <c r="C91" s="77">
        <v>0</v>
      </c>
    </row>
    <row r="92" spans="1:5" ht="16.399999999999999" thickBot="1" x14ac:dyDescent="0.35">
      <c r="A92" s="90" t="s">
        <v>332</v>
      </c>
      <c r="B92" s="87" t="s">
        <v>333</v>
      </c>
      <c r="C92" s="88">
        <v>180000000</v>
      </c>
    </row>
    <row r="93" spans="1:5" ht="19" thickBot="1" x14ac:dyDescent="0.35">
      <c r="A93" s="81"/>
      <c r="B93" s="93" t="s">
        <v>334</v>
      </c>
      <c r="C93" s="91">
        <f>C46+C66+C67+C86+C90+C91+C92</f>
        <v>823385276.28000009</v>
      </c>
      <c r="E93" s="69"/>
    </row>
    <row r="94" spans="1:5" x14ac:dyDescent="0.3">
      <c r="E94" s="69"/>
    </row>
    <row r="95" spans="1:5" x14ac:dyDescent="0.3">
      <c r="C95" s="92"/>
      <c r="E95" s="69"/>
    </row>
    <row r="96" spans="1:5" x14ac:dyDescent="0.3">
      <c r="C96" s="74"/>
      <c r="E96" s="69"/>
    </row>
    <row r="97" spans="3:5" x14ac:dyDescent="0.3">
      <c r="C97" s="92"/>
      <c r="E97" s="69"/>
    </row>
  </sheetData>
  <mergeCells count="4">
    <mergeCell ref="A1:C1"/>
    <mergeCell ref="A2:C2"/>
    <mergeCell ref="A3:C3"/>
    <mergeCell ref="A43:C43"/>
  </mergeCells>
  <printOptions horizontalCentered="1"/>
  <pageMargins left="0.70866141732283472" right="0.70866141732283472" top="0.35433070866141736" bottom="0.55118110236220474" header="0.31496062992125984" footer="0.31496062992125984"/>
  <pageSetup paperSize="9" scale="75" firstPageNumber="10" orientation="landscape" useFirstPageNumber="1" horizontalDpi="4294967293" verticalDpi="4294967293" r:id="rId1"/>
  <headerFooter>
    <oddFooter>&amp;C&amp;P</oddFooter>
  </headerFooter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6"/>
  <sheetViews>
    <sheetView workbookViewId="0">
      <selection activeCell="D25" sqref="D25"/>
    </sheetView>
  </sheetViews>
  <sheetFormatPr defaultRowHeight="15.05" x14ac:dyDescent="0.3"/>
  <cols>
    <col min="1" max="1" width="30.6640625" customWidth="1"/>
    <col min="2" max="2" width="47.44140625" customWidth="1"/>
    <col min="3" max="3" width="14.5546875" customWidth="1"/>
    <col min="4" max="4" width="31.33203125" customWidth="1"/>
    <col min="5" max="5" width="15.88671875" customWidth="1"/>
    <col min="257" max="257" width="61.33203125" bestFit="1" customWidth="1"/>
    <col min="258" max="258" width="49" bestFit="1" customWidth="1"/>
    <col min="259" max="259" width="22.44140625" customWidth="1"/>
    <col min="260" max="260" width="35.33203125" customWidth="1"/>
    <col min="261" max="261" width="20.33203125" customWidth="1"/>
    <col min="513" max="513" width="61.33203125" bestFit="1" customWidth="1"/>
    <col min="514" max="514" width="49" bestFit="1" customWidth="1"/>
    <col min="515" max="515" width="22.44140625" customWidth="1"/>
    <col min="516" max="516" width="35.33203125" customWidth="1"/>
    <col min="517" max="517" width="20.33203125" customWidth="1"/>
    <col min="769" max="769" width="61.33203125" bestFit="1" customWidth="1"/>
    <col min="770" max="770" width="49" bestFit="1" customWidth="1"/>
    <col min="771" max="771" width="22.44140625" customWidth="1"/>
    <col min="772" max="772" width="35.33203125" customWidth="1"/>
    <col min="773" max="773" width="20.33203125" customWidth="1"/>
    <col min="1025" max="1025" width="61.33203125" bestFit="1" customWidth="1"/>
    <col min="1026" max="1026" width="49" bestFit="1" customWidth="1"/>
    <col min="1027" max="1027" width="22.44140625" customWidth="1"/>
    <col min="1028" max="1028" width="35.33203125" customWidth="1"/>
    <col min="1029" max="1029" width="20.33203125" customWidth="1"/>
    <col min="1281" max="1281" width="61.33203125" bestFit="1" customWidth="1"/>
    <col min="1282" max="1282" width="49" bestFit="1" customWidth="1"/>
    <col min="1283" max="1283" width="22.44140625" customWidth="1"/>
    <col min="1284" max="1284" width="35.33203125" customWidth="1"/>
    <col min="1285" max="1285" width="20.33203125" customWidth="1"/>
    <col min="1537" max="1537" width="61.33203125" bestFit="1" customWidth="1"/>
    <col min="1538" max="1538" width="49" bestFit="1" customWidth="1"/>
    <col min="1539" max="1539" width="22.44140625" customWidth="1"/>
    <col min="1540" max="1540" width="35.33203125" customWidth="1"/>
    <col min="1541" max="1541" width="20.33203125" customWidth="1"/>
    <col min="1793" max="1793" width="61.33203125" bestFit="1" customWidth="1"/>
    <col min="1794" max="1794" width="49" bestFit="1" customWidth="1"/>
    <col min="1795" max="1795" width="22.44140625" customWidth="1"/>
    <col min="1796" max="1796" width="35.33203125" customWidth="1"/>
    <col min="1797" max="1797" width="20.33203125" customWidth="1"/>
    <col min="2049" max="2049" width="61.33203125" bestFit="1" customWidth="1"/>
    <col min="2050" max="2050" width="49" bestFit="1" customWidth="1"/>
    <col min="2051" max="2051" width="22.44140625" customWidth="1"/>
    <col min="2052" max="2052" width="35.33203125" customWidth="1"/>
    <col min="2053" max="2053" width="20.33203125" customWidth="1"/>
    <col min="2305" max="2305" width="61.33203125" bestFit="1" customWidth="1"/>
    <col min="2306" max="2306" width="49" bestFit="1" customWidth="1"/>
    <col min="2307" max="2307" width="22.44140625" customWidth="1"/>
    <col min="2308" max="2308" width="35.33203125" customWidth="1"/>
    <col min="2309" max="2309" width="20.33203125" customWidth="1"/>
    <col min="2561" max="2561" width="61.33203125" bestFit="1" customWidth="1"/>
    <col min="2562" max="2562" width="49" bestFit="1" customWidth="1"/>
    <col min="2563" max="2563" width="22.44140625" customWidth="1"/>
    <col min="2564" max="2564" width="35.33203125" customWidth="1"/>
    <col min="2565" max="2565" width="20.33203125" customWidth="1"/>
    <col min="2817" max="2817" width="61.33203125" bestFit="1" customWidth="1"/>
    <col min="2818" max="2818" width="49" bestFit="1" customWidth="1"/>
    <col min="2819" max="2819" width="22.44140625" customWidth="1"/>
    <col min="2820" max="2820" width="35.33203125" customWidth="1"/>
    <col min="2821" max="2821" width="20.33203125" customWidth="1"/>
    <col min="3073" max="3073" width="61.33203125" bestFit="1" customWidth="1"/>
    <col min="3074" max="3074" width="49" bestFit="1" customWidth="1"/>
    <col min="3075" max="3075" width="22.44140625" customWidth="1"/>
    <col min="3076" max="3076" width="35.33203125" customWidth="1"/>
    <col min="3077" max="3077" width="20.33203125" customWidth="1"/>
    <col min="3329" max="3329" width="61.33203125" bestFit="1" customWidth="1"/>
    <col min="3330" max="3330" width="49" bestFit="1" customWidth="1"/>
    <col min="3331" max="3331" width="22.44140625" customWidth="1"/>
    <col min="3332" max="3332" width="35.33203125" customWidth="1"/>
    <col min="3333" max="3333" width="20.33203125" customWidth="1"/>
    <col min="3585" max="3585" width="61.33203125" bestFit="1" customWidth="1"/>
    <col min="3586" max="3586" width="49" bestFit="1" customWidth="1"/>
    <col min="3587" max="3587" width="22.44140625" customWidth="1"/>
    <col min="3588" max="3588" width="35.33203125" customWidth="1"/>
    <col min="3589" max="3589" width="20.33203125" customWidth="1"/>
    <col min="3841" max="3841" width="61.33203125" bestFit="1" customWidth="1"/>
    <col min="3842" max="3842" width="49" bestFit="1" customWidth="1"/>
    <col min="3843" max="3843" width="22.44140625" customWidth="1"/>
    <col min="3844" max="3844" width="35.33203125" customWidth="1"/>
    <col min="3845" max="3845" width="20.33203125" customWidth="1"/>
    <col min="4097" max="4097" width="61.33203125" bestFit="1" customWidth="1"/>
    <col min="4098" max="4098" width="49" bestFit="1" customWidth="1"/>
    <col min="4099" max="4099" width="22.44140625" customWidth="1"/>
    <col min="4100" max="4100" width="35.33203125" customWidth="1"/>
    <col min="4101" max="4101" width="20.33203125" customWidth="1"/>
    <col min="4353" max="4353" width="61.33203125" bestFit="1" customWidth="1"/>
    <col min="4354" max="4354" width="49" bestFit="1" customWidth="1"/>
    <col min="4355" max="4355" width="22.44140625" customWidth="1"/>
    <col min="4356" max="4356" width="35.33203125" customWidth="1"/>
    <col min="4357" max="4357" width="20.33203125" customWidth="1"/>
    <col min="4609" max="4609" width="61.33203125" bestFit="1" customWidth="1"/>
    <col min="4610" max="4610" width="49" bestFit="1" customWidth="1"/>
    <col min="4611" max="4611" width="22.44140625" customWidth="1"/>
    <col min="4612" max="4612" width="35.33203125" customWidth="1"/>
    <col min="4613" max="4613" width="20.33203125" customWidth="1"/>
    <col min="4865" max="4865" width="61.33203125" bestFit="1" customWidth="1"/>
    <col min="4866" max="4866" width="49" bestFit="1" customWidth="1"/>
    <col min="4867" max="4867" width="22.44140625" customWidth="1"/>
    <col min="4868" max="4868" width="35.33203125" customWidth="1"/>
    <col min="4869" max="4869" width="20.33203125" customWidth="1"/>
    <col min="5121" max="5121" width="61.33203125" bestFit="1" customWidth="1"/>
    <col min="5122" max="5122" width="49" bestFit="1" customWidth="1"/>
    <col min="5123" max="5123" width="22.44140625" customWidth="1"/>
    <col min="5124" max="5124" width="35.33203125" customWidth="1"/>
    <col min="5125" max="5125" width="20.33203125" customWidth="1"/>
    <col min="5377" max="5377" width="61.33203125" bestFit="1" customWidth="1"/>
    <col min="5378" max="5378" width="49" bestFit="1" customWidth="1"/>
    <col min="5379" max="5379" width="22.44140625" customWidth="1"/>
    <col min="5380" max="5380" width="35.33203125" customWidth="1"/>
    <col min="5381" max="5381" width="20.33203125" customWidth="1"/>
    <col min="5633" max="5633" width="61.33203125" bestFit="1" customWidth="1"/>
    <col min="5634" max="5634" width="49" bestFit="1" customWidth="1"/>
    <col min="5635" max="5635" width="22.44140625" customWidth="1"/>
    <col min="5636" max="5636" width="35.33203125" customWidth="1"/>
    <col min="5637" max="5637" width="20.33203125" customWidth="1"/>
    <col min="5889" max="5889" width="61.33203125" bestFit="1" customWidth="1"/>
    <col min="5890" max="5890" width="49" bestFit="1" customWidth="1"/>
    <col min="5891" max="5891" width="22.44140625" customWidth="1"/>
    <col min="5892" max="5892" width="35.33203125" customWidth="1"/>
    <col min="5893" max="5893" width="20.33203125" customWidth="1"/>
    <col min="6145" max="6145" width="61.33203125" bestFit="1" customWidth="1"/>
    <col min="6146" max="6146" width="49" bestFit="1" customWidth="1"/>
    <col min="6147" max="6147" width="22.44140625" customWidth="1"/>
    <col min="6148" max="6148" width="35.33203125" customWidth="1"/>
    <col min="6149" max="6149" width="20.33203125" customWidth="1"/>
    <col min="6401" max="6401" width="61.33203125" bestFit="1" customWidth="1"/>
    <col min="6402" max="6402" width="49" bestFit="1" customWidth="1"/>
    <col min="6403" max="6403" width="22.44140625" customWidth="1"/>
    <col min="6404" max="6404" width="35.33203125" customWidth="1"/>
    <col min="6405" max="6405" width="20.33203125" customWidth="1"/>
    <col min="6657" max="6657" width="61.33203125" bestFit="1" customWidth="1"/>
    <col min="6658" max="6658" width="49" bestFit="1" customWidth="1"/>
    <col min="6659" max="6659" width="22.44140625" customWidth="1"/>
    <col min="6660" max="6660" width="35.33203125" customWidth="1"/>
    <col min="6661" max="6661" width="20.33203125" customWidth="1"/>
    <col min="6913" max="6913" width="61.33203125" bestFit="1" customWidth="1"/>
    <col min="6914" max="6914" width="49" bestFit="1" customWidth="1"/>
    <col min="6915" max="6915" width="22.44140625" customWidth="1"/>
    <col min="6916" max="6916" width="35.33203125" customWidth="1"/>
    <col min="6917" max="6917" width="20.33203125" customWidth="1"/>
    <col min="7169" max="7169" width="61.33203125" bestFit="1" customWidth="1"/>
    <col min="7170" max="7170" width="49" bestFit="1" customWidth="1"/>
    <col min="7171" max="7171" width="22.44140625" customWidth="1"/>
    <col min="7172" max="7172" width="35.33203125" customWidth="1"/>
    <col min="7173" max="7173" width="20.33203125" customWidth="1"/>
    <col min="7425" max="7425" width="61.33203125" bestFit="1" customWidth="1"/>
    <col min="7426" max="7426" width="49" bestFit="1" customWidth="1"/>
    <col min="7427" max="7427" width="22.44140625" customWidth="1"/>
    <col min="7428" max="7428" width="35.33203125" customWidth="1"/>
    <col min="7429" max="7429" width="20.33203125" customWidth="1"/>
    <col min="7681" max="7681" width="61.33203125" bestFit="1" customWidth="1"/>
    <col min="7682" max="7682" width="49" bestFit="1" customWidth="1"/>
    <col min="7683" max="7683" width="22.44140625" customWidth="1"/>
    <col min="7684" max="7684" width="35.33203125" customWidth="1"/>
    <col min="7685" max="7685" width="20.33203125" customWidth="1"/>
    <col min="7937" max="7937" width="61.33203125" bestFit="1" customWidth="1"/>
    <col min="7938" max="7938" width="49" bestFit="1" customWidth="1"/>
    <col min="7939" max="7939" width="22.44140625" customWidth="1"/>
    <col min="7940" max="7940" width="35.33203125" customWidth="1"/>
    <col min="7941" max="7941" width="20.33203125" customWidth="1"/>
    <col min="8193" max="8193" width="61.33203125" bestFit="1" customWidth="1"/>
    <col min="8194" max="8194" width="49" bestFit="1" customWidth="1"/>
    <col min="8195" max="8195" width="22.44140625" customWidth="1"/>
    <col min="8196" max="8196" width="35.33203125" customWidth="1"/>
    <col min="8197" max="8197" width="20.33203125" customWidth="1"/>
    <col min="8449" max="8449" width="61.33203125" bestFit="1" customWidth="1"/>
    <col min="8450" max="8450" width="49" bestFit="1" customWidth="1"/>
    <col min="8451" max="8451" width="22.44140625" customWidth="1"/>
    <col min="8452" max="8452" width="35.33203125" customWidth="1"/>
    <col min="8453" max="8453" width="20.33203125" customWidth="1"/>
    <col min="8705" max="8705" width="61.33203125" bestFit="1" customWidth="1"/>
    <col min="8706" max="8706" width="49" bestFit="1" customWidth="1"/>
    <col min="8707" max="8707" width="22.44140625" customWidth="1"/>
    <col min="8708" max="8708" width="35.33203125" customWidth="1"/>
    <col min="8709" max="8709" width="20.33203125" customWidth="1"/>
    <col min="8961" max="8961" width="61.33203125" bestFit="1" customWidth="1"/>
    <col min="8962" max="8962" width="49" bestFit="1" customWidth="1"/>
    <col min="8963" max="8963" width="22.44140625" customWidth="1"/>
    <col min="8964" max="8964" width="35.33203125" customWidth="1"/>
    <col min="8965" max="8965" width="20.33203125" customWidth="1"/>
    <col min="9217" max="9217" width="61.33203125" bestFit="1" customWidth="1"/>
    <col min="9218" max="9218" width="49" bestFit="1" customWidth="1"/>
    <col min="9219" max="9219" width="22.44140625" customWidth="1"/>
    <col min="9220" max="9220" width="35.33203125" customWidth="1"/>
    <col min="9221" max="9221" width="20.33203125" customWidth="1"/>
    <col min="9473" max="9473" width="61.33203125" bestFit="1" customWidth="1"/>
    <col min="9474" max="9474" width="49" bestFit="1" customWidth="1"/>
    <col min="9475" max="9475" width="22.44140625" customWidth="1"/>
    <col min="9476" max="9476" width="35.33203125" customWidth="1"/>
    <col min="9477" max="9477" width="20.33203125" customWidth="1"/>
    <col min="9729" max="9729" width="61.33203125" bestFit="1" customWidth="1"/>
    <col min="9730" max="9730" width="49" bestFit="1" customWidth="1"/>
    <col min="9731" max="9731" width="22.44140625" customWidth="1"/>
    <col min="9732" max="9732" width="35.33203125" customWidth="1"/>
    <col min="9733" max="9733" width="20.33203125" customWidth="1"/>
    <col min="9985" max="9985" width="61.33203125" bestFit="1" customWidth="1"/>
    <col min="9986" max="9986" width="49" bestFit="1" customWidth="1"/>
    <col min="9987" max="9987" width="22.44140625" customWidth="1"/>
    <col min="9988" max="9988" width="35.33203125" customWidth="1"/>
    <col min="9989" max="9989" width="20.33203125" customWidth="1"/>
    <col min="10241" max="10241" width="61.33203125" bestFit="1" customWidth="1"/>
    <col min="10242" max="10242" width="49" bestFit="1" customWidth="1"/>
    <col min="10243" max="10243" width="22.44140625" customWidth="1"/>
    <col min="10244" max="10244" width="35.33203125" customWidth="1"/>
    <col min="10245" max="10245" width="20.33203125" customWidth="1"/>
    <col min="10497" max="10497" width="61.33203125" bestFit="1" customWidth="1"/>
    <col min="10498" max="10498" width="49" bestFit="1" customWidth="1"/>
    <col min="10499" max="10499" width="22.44140625" customWidth="1"/>
    <col min="10500" max="10500" width="35.33203125" customWidth="1"/>
    <col min="10501" max="10501" width="20.33203125" customWidth="1"/>
    <col min="10753" max="10753" width="61.33203125" bestFit="1" customWidth="1"/>
    <col min="10754" max="10754" width="49" bestFit="1" customWidth="1"/>
    <col min="10755" max="10755" width="22.44140625" customWidth="1"/>
    <col min="10756" max="10756" width="35.33203125" customWidth="1"/>
    <col min="10757" max="10757" width="20.33203125" customWidth="1"/>
    <col min="11009" max="11009" width="61.33203125" bestFit="1" customWidth="1"/>
    <col min="11010" max="11010" width="49" bestFit="1" customWidth="1"/>
    <col min="11011" max="11011" width="22.44140625" customWidth="1"/>
    <col min="11012" max="11012" width="35.33203125" customWidth="1"/>
    <col min="11013" max="11013" width="20.33203125" customWidth="1"/>
    <col min="11265" max="11265" width="61.33203125" bestFit="1" customWidth="1"/>
    <col min="11266" max="11266" width="49" bestFit="1" customWidth="1"/>
    <col min="11267" max="11267" width="22.44140625" customWidth="1"/>
    <col min="11268" max="11268" width="35.33203125" customWidth="1"/>
    <col min="11269" max="11269" width="20.33203125" customWidth="1"/>
    <col min="11521" max="11521" width="61.33203125" bestFit="1" customWidth="1"/>
    <col min="11522" max="11522" width="49" bestFit="1" customWidth="1"/>
    <col min="11523" max="11523" width="22.44140625" customWidth="1"/>
    <col min="11524" max="11524" width="35.33203125" customWidth="1"/>
    <col min="11525" max="11525" width="20.33203125" customWidth="1"/>
    <col min="11777" max="11777" width="61.33203125" bestFit="1" customWidth="1"/>
    <col min="11778" max="11778" width="49" bestFit="1" customWidth="1"/>
    <col min="11779" max="11779" width="22.44140625" customWidth="1"/>
    <col min="11780" max="11780" width="35.33203125" customWidth="1"/>
    <col min="11781" max="11781" width="20.33203125" customWidth="1"/>
    <col min="12033" max="12033" width="61.33203125" bestFit="1" customWidth="1"/>
    <col min="12034" max="12034" width="49" bestFit="1" customWidth="1"/>
    <col min="12035" max="12035" width="22.44140625" customWidth="1"/>
    <col min="12036" max="12036" width="35.33203125" customWidth="1"/>
    <col min="12037" max="12037" width="20.33203125" customWidth="1"/>
    <col min="12289" max="12289" width="61.33203125" bestFit="1" customWidth="1"/>
    <col min="12290" max="12290" width="49" bestFit="1" customWidth="1"/>
    <col min="12291" max="12291" width="22.44140625" customWidth="1"/>
    <col min="12292" max="12292" width="35.33203125" customWidth="1"/>
    <col min="12293" max="12293" width="20.33203125" customWidth="1"/>
    <col min="12545" max="12545" width="61.33203125" bestFit="1" customWidth="1"/>
    <col min="12546" max="12546" width="49" bestFit="1" customWidth="1"/>
    <col min="12547" max="12547" width="22.44140625" customWidth="1"/>
    <col min="12548" max="12548" width="35.33203125" customWidth="1"/>
    <col min="12549" max="12549" width="20.33203125" customWidth="1"/>
    <col min="12801" max="12801" width="61.33203125" bestFit="1" customWidth="1"/>
    <col min="12802" max="12802" width="49" bestFit="1" customWidth="1"/>
    <col min="12803" max="12803" width="22.44140625" customWidth="1"/>
    <col min="12804" max="12804" width="35.33203125" customWidth="1"/>
    <col min="12805" max="12805" width="20.33203125" customWidth="1"/>
    <col min="13057" max="13057" width="61.33203125" bestFit="1" customWidth="1"/>
    <col min="13058" max="13058" width="49" bestFit="1" customWidth="1"/>
    <col min="13059" max="13059" width="22.44140625" customWidth="1"/>
    <col min="13060" max="13060" width="35.33203125" customWidth="1"/>
    <col min="13061" max="13061" width="20.33203125" customWidth="1"/>
    <col min="13313" max="13313" width="61.33203125" bestFit="1" customWidth="1"/>
    <col min="13314" max="13314" width="49" bestFit="1" customWidth="1"/>
    <col min="13315" max="13315" width="22.44140625" customWidth="1"/>
    <col min="13316" max="13316" width="35.33203125" customWidth="1"/>
    <col min="13317" max="13317" width="20.33203125" customWidth="1"/>
    <col min="13569" max="13569" width="61.33203125" bestFit="1" customWidth="1"/>
    <col min="13570" max="13570" width="49" bestFit="1" customWidth="1"/>
    <col min="13571" max="13571" width="22.44140625" customWidth="1"/>
    <col min="13572" max="13572" width="35.33203125" customWidth="1"/>
    <col min="13573" max="13573" width="20.33203125" customWidth="1"/>
    <col min="13825" max="13825" width="61.33203125" bestFit="1" customWidth="1"/>
    <col min="13826" max="13826" width="49" bestFit="1" customWidth="1"/>
    <col min="13827" max="13827" width="22.44140625" customWidth="1"/>
    <col min="13828" max="13828" width="35.33203125" customWidth="1"/>
    <col min="13829" max="13829" width="20.33203125" customWidth="1"/>
    <col min="14081" max="14081" width="61.33203125" bestFit="1" customWidth="1"/>
    <col min="14082" max="14082" width="49" bestFit="1" customWidth="1"/>
    <col min="14083" max="14083" width="22.44140625" customWidth="1"/>
    <col min="14084" max="14084" width="35.33203125" customWidth="1"/>
    <col min="14085" max="14085" width="20.33203125" customWidth="1"/>
    <col min="14337" max="14337" width="61.33203125" bestFit="1" customWidth="1"/>
    <col min="14338" max="14338" width="49" bestFit="1" customWidth="1"/>
    <col min="14339" max="14339" width="22.44140625" customWidth="1"/>
    <col min="14340" max="14340" width="35.33203125" customWidth="1"/>
    <col min="14341" max="14341" width="20.33203125" customWidth="1"/>
    <col min="14593" max="14593" width="61.33203125" bestFit="1" customWidth="1"/>
    <col min="14594" max="14594" width="49" bestFit="1" customWidth="1"/>
    <col min="14595" max="14595" width="22.44140625" customWidth="1"/>
    <col min="14596" max="14596" width="35.33203125" customWidth="1"/>
    <col min="14597" max="14597" width="20.33203125" customWidth="1"/>
    <col min="14849" max="14849" width="61.33203125" bestFit="1" customWidth="1"/>
    <col min="14850" max="14850" width="49" bestFit="1" customWidth="1"/>
    <col min="14851" max="14851" width="22.44140625" customWidth="1"/>
    <col min="14852" max="14852" width="35.33203125" customWidth="1"/>
    <col min="14853" max="14853" width="20.33203125" customWidth="1"/>
    <col min="15105" max="15105" width="61.33203125" bestFit="1" customWidth="1"/>
    <col min="15106" max="15106" width="49" bestFit="1" customWidth="1"/>
    <col min="15107" max="15107" width="22.44140625" customWidth="1"/>
    <col min="15108" max="15108" width="35.33203125" customWidth="1"/>
    <col min="15109" max="15109" width="20.33203125" customWidth="1"/>
    <col min="15361" max="15361" width="61.33203125" bestFit="1" customWidth="1"/>
    <col min="15362" max="15362" width="49" bestFit="1" customWidth="1"/>
    <col min="15363" max="15363" width="22.44140625" customWidth="1"/>
    <col min="15364" max="15364" width="35.33203125" customWidth="1"/>
    <col min="15365" max="15365" width="20.33203125" customWidth="1"/>
    <col min="15617" max="15617" width="61.33203125" bestFit="1" customWidth="1"/>
    <col min="15618" max="15618" width="49" bestFit="1" customWidth="1"/>
    <col min="15619" max="15619" width="22.44140625" customWidth="1"/>
    <col min="15620" max="15620" width="35.33203125" customWidth="1"/>
    <col min="15621" max="15621" width="20.33203125" customWidth="1"/>
    <col min="15873" max="15873" width="61.33203125" bestFit="1" customWidth="1"/>
    <col min="15874" max="15874" width="49" bestFit="1" customWidth="1"/>
    <col min="15875" max="15875" width="22.44140625" customWidth="1"/>
    <col min="15876" max="15876" width="35.33203125" customWidth="1"/>
    <col min="15877" max="15877" width="20.33203125" customWidth="1"/>
    <col min="16129" max="16129" width="61.33203125" bestFit="1" customWidth="1"/>
    <col min="16130" max="16130" width="49" bestFit="1" customWidth="1"/>
    <col min="16131" max="16131" width="22.44140625" customWidth="1"/>
    <col min="16132" max="16132" width="35.33203125" customWidth="1"/>
    <col min="16133" max="16133" width="20.33203125" customWidth="1"/>
  </cols>
  <sheetData>
    <row r="4" spans="1:5" ht="18.850000000000001" x14ac:dyDescent="0.3">
      <c r="A4" s="138" t="s">
        <v>365</v>
      </c>
      <c r="B4" s="138"/>
      <c r="C4" s="138"/>
      <c r="D4" s="138"/>
      <c r="E4" s="138"/>
    </row>
    <row r="5" spans="1:5" ht="15.75" thickBot="1" x14ac:dyDescent="0.3"/>
    <row r="6" spans="1:5" ht="62.2" customHeight="1" thickBot="1" x14ac:dyDescent="0.3">
      <c r="A6" s="52" t="s">
        <v>366</v>
      </c>
      <c r="B6" s="52" t="s">
        <v>367</v>
      </c>
      <c r="C6" s="61" t="s">
        <v>368</v>
      </c>
      <c r="D6" s="61" t="s">
        <v>369</v>
      </c>
      <c r="E6" s="52">
        <v>2017</v>
      </c>
    </row>
    <row r="7" spans="1:5" x14ac:dyDescent="0.3">
      <c r="A7" s="139" t="s">
        <v>370</v>
      </c>
      <c r="B7" s="107" t="s">
        <v>371</v>
      </c>
      <c r="C7" s="108" t="s">
        <v>372</v>
      </c>
      <c r="D7" s="109" t="s">
        <v>373</v>
      </c>
      <c r="E7" s="110">
        <v>278668158.19171536</v>
      </c>
    </row>
    <row r="8" spans="1:5" x14ac:dyDescent="0.3">
      <c r="A8" s="140"/>
      <c r="B8" s="139" t="s">
        <v>374</v>
      </c>
      <c r="C8" s="108" t="s">
        <v>375</v>
      </c>
      <c r="D8" s="109" t="s">
        <v>376</v>
      </c>
      <c r="E8" s="110">
        <v>21637002.236660879</v>
      </c>
    </row>
    <row r="9" spans="1:5" x14ac:dyDescent="0.3">
      <c r="A9" s="141"/>
      <c r="B9" s="141"/>
      <c r="C9" s="108" t="s">
        <v>377</v>
      </c>
      <c r="D9" s="109" t="s">
        <v>378</v>
      </c>
      <c r="E9" s="110">
        <v>6826766.0587143768</v>
      </c>
    </row>
    <row r="10" spans="1:5" ht="21.8" customHeight="1" x14ac:dyDescent="0.3">
      <c r="A10" s="139" t="s">
        <v>379</v>
      </c>
      <c r="B10" s="107" t="s">
        <v>380</v>
      </c>
      <c r="C10" s="108" t="s">
        <v>381</v>
      </c>
      <c r="D10" s="109" t="s">
        <v>382</v>
      </c>
      <c r="E10" s="110">
        <v>209227935.22822836</v>
      </c>
    </row>
    <row r="11" spans="1:5" x14ac:dyDescent="0.3">
      <c r="A11" s="141"/>
      <c r="B11" s="107" t="s">
        <v>383</v>
      </c>
      <c r="C11" s="108" t="s">
        <v>384</v>
      </c>
      <c r="D11" s="109" t="s">
        <v>385</v>
      </c>
      <c r="E11" s="110">
        <v>25568206.445053026</v>
      </c>
    </row>
    <row r="12" spans="1:5" x14ac:dyDescent="0.3">
      <c r="A12" s="139" t="s">
        <v>386</v>
      </c>
      <c r="B12" s="107" t="s">
        <v>387</v>
      </c>
      <c r="C12" s="108" t="s">
        <v>388</v>
      </c>
      <c r="D12" s="109" t="s">
        <v>389</v>
      </c>
      <c r="E12" s="110">
        <v>40530948.79404626</v>
      </c>
    </row>
    <row r="13" spans="1:5" x14ac:dyDescent="0.3">
      <c r="A13" s="141"/>
      <c r="B13" s="107" t="s">
        <v>390</v>
      </c>
      <c r="C13" s="108" t="s">
        <v>391</v>
      </c>
      <c r="D13" s="109" t="s">
        <v>392</v>
      </c>
      <c r="E13" s="110">
        <v>6576489.7249554088</v>
      </c>
    </row>
    <row r="14" spans="1:5" x14ac:dyDescent="0.3">
      <c r="A14" s="136" t="s">
        <v>393</v>
      </c>
      <c r="B14" s="107" t="s">
        <v>394</v>
      </c>
      <c r="C14" s="108" t="s">
        <v>395</v>
      </c>
      <c r="D14" s="109" t="s">
        <v>396</v>
      </c>
      <c r="E14" s="110">
        <v>1933224.1843589926</v>
      </c>
    </row>
    <row r="15" spans="1:5" x14ac:dyDescent="0.3">
      <c r="A15" s="137"/>
      <c r="B15" s="107" t="s">
        <v>397</v>
      </c>
      <c r="C15" s="108" t="s">
        <v>395</v>
      </c>
      <c r="D15" s="109" t="s">
        <v>396</v>
      </c>
      <c r="E15" s="110">
        <v>77228111.377267241</v>
      </c>
    </row>
    <row r="16" spans="1:5" x14ac:dyDescent="0.25">
      <c r="A16" s="109" t="s">
        <v>398</v>
      </c>
      <c r="B16" s="107" t="s">
        <v>399</v>
      </c>
      <c r="C16" s="108" t="s">
        <v>395</v>
      </c>
      <c r="D16" s="109" t="s">
        <v>396</v>
      </c>
      <c r="E16" s="110">
        <v>0</v>
      </c>
    </row>
  </sheetData>
  <mergeCells count="6">
    <mergeCell ref="A14:A15"/>
    <mergeCell ref="A4:E4"/>
    <mergeCell ref="A7:A9"/>
    <mergeCell ref="B8:B9"/>
    <mergeCell ref="A10:A11"/>
    <mergeCell ref="A12:A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3" orientation="landscape" useFirstPageNumber="1" horizontalDpi="4294967293" verticalDpi="4294967293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5</vt:i4>
      </vt:variant>
    </vt:vector>
  </HeadingPairs>
  <TitlesOfParts>
    <vt:vector size="13" baseType="lpstr">
      <vt:lpstr>Copertina</vt:lpstr>
      <vt:lpstr>Budget economico 2017</vt:lpstr>
      <vt:lpstr>Budget investimenti 2017</vt:lpstr>
      <vt:lpstr>Previsione flussi di cassa</vt:lpstr>
      <vt:lpstr>Budget economico 2017-2019</vt:lpstr>
      <vt:lpstr>Budget investimenti 2017-2019</vt:lpstr>
      <vt:lpstr>Preventivo finanziario 2017</vt:lpstr>
      <vt:lpstr>Missioni Programmi</vt:lpstr>
      <vt:lpstr>Copertina!Area_stampa</vt:lpstr>
      <vt:lpstr>'Budget economico 2017'!Titoli_stampa</vt:lpstr>
      <vt:lpstr>'Budget economico 2017-2019'!Titoli_stampa</vt:lpstr>
      <vt:lpstr>'Budget investimenti 2017-2019'!Titoli_stampa</vt:lpstr>
      <vt:lpstr>'Preventivo finanziario 2017'!Titoli_stampa</vt:lpstr>
    </vt:vector>
  </TitlesOfParts>
  <Company>Università degli Studi di Padova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Vidaich</dc:creator>
  <cp:lastModifiedBy>ferro renato</cp:lastModifiedBy>
  <cp:lastPrinted>2016-12-29T10:22:24Z</cp:lastPrinted>
  <dcterms:created xsi:type="dcterms:W3CDTF">2016-11-21T13:59:10Z</dcterms:created>
  <dcterms:modified xsi:type="dcterms:W3CDTF">2017-02-21T14:57:58Z</dcterms:modified>
</cp:coreProperties>
</file>